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\Downloads\2017\"/>
    </mc:Choice>
  </mc:AlternateContent>
  <xr:revisionPtr revIDLastSave="0" documentId="13_ncr:1_{DA243F10-52C5-4283-8DD5-AA110BD3A889}" xr6:coauthVersionLast="40" xr6:coauthVersionMax="40" xr10:uidLastSave="{00000000-0000-0000-0000-000000000000}"/>
  <bookViews>
    <workbookView xWindow="-120" yWindow="-120" windowWidth="20730" windowHeight="11160" tabRatio="878" xr2:uid="{00000000-000D-0000-FFFF-FFFF00000000}"/>
  </bookViews>
  <sheets>
    <sheet name="Índice" sheetId="62" r:id="rId1"/>
    <sheet name="EU6.2.3.1_Tot" sheetId="1" r:id="rId2"/>
    <sheet name="EU6.2.3.2_Tot" sheetId="2" r:id="rId3"/>
    <sheet name="EU6.2.3.3_Tot" sheetId="4" r:id="rId4"/>
    <sheet name="EU6.2.3.4_Tot" sheetId="53" r:id="rId5"/>
    <sheet name="EU6.2.3.5_Tot" sheetId="61" r:id="rId6"/>
    <sheet name="EU6.2.3.6_Tot" sheetId="54" r:id="rId7"/>
    <sheet name="EU6.2.3.7_Tot" sheetId="55" r:id="rId8"/>
    <sheet name="EU6.2.3.8_Tot" sheetId="59" r:id="rId9"/>
    <sheet name="EU6.2.3.9_Tot" sheetId="56" r:id="rId10"/>
    <sheet name="EU6.2.3.10_Tot" sheetId="57" r:id="rId11"/>
    <sheet name="EU6.2.3.11_OcupEU" sheetId="58" r:id="rId12"/>
    <sheet name="EU6.2.3.12_OcupEU" sheetId="60" r:id="rId13"/>
  </sheets>
  <definedNames>
    <definedName name="_xlnm._FilterDatabase" localSheetId="1" hidden="1">'EU6.2.3.1_Tot'!#REF!</definedName>
    <definedName name="_xlnm._FilterDatabase" localSheetId="10" hidden="1">'EU6.2.3.10_Tot'!#REF!</definedName>
    <definedName name="_xlnm._FilterDatabase" localSheetId="11" hidden="1">'EU6.2.3.11_OcupEU'!#REF!</definedName>
    <definedName name="_xlnm._FilterDatabase" localSheetId="12" hidden="1">'EU6.2.3.12_OcupEU'!#REF!</definedName>
    <definedName name="_xlnm._FilterDatabase" localSheetId="2" hidden="1">'EU6.2.3.2_Tot'!#REF!</definedName>
    <definedName name="_xlnm._FilterDatabase" localSheetId="3" hidden="1">'EU6.2.3.3_Tot'!#REF!</definedName>
    <definedName name="_xlnm._FilterDatabase" localSheetId="4" hidden="1">'EU6.2.3.4_Tot'!#REF!</definedName>
    <definedName name="_xlnm._FilterDatabase" localSheetId="5" hidden="1">'EU6.2.3.5_Tot'!#REF!</definedName>
    <definedName name="_xlnm._FilterDatabase" localSheetId="6" hidden="1">'EU6.2.3.6_Tot'!#REF!</definedName>
    <definedName name="_xlnm._FilterDatabase" localSheetId="7" hidden="1">'EU6.2.3.7_Tot'!#REF!</definedName>
    <definedName name="_xlnm._FilterDatabase" localSheetId="8" hidden="1">'EU6.2.3.8_Tot'!#REF!</definedName>
    <definedName name="_xlnm._FilterDatabase" localSheetId="9" hidden="1">'EU6.2.3.9_Tot'!#REF!</definedName>
    <definedName name="_xlnm.Print_Area" localSheetId="1">'EU6.2.3.1_Tot'!$A$1:$S$142</definedName>
    <definedName name="_xlnm.Print_Area" localSheetId="10">'EU6.2.3.10_Tot'!$A$1:$V$95</definedName>
    <definedName name="_xlnm.Print_Area" localSheetId="11">'EU6.2.3.11_OcupEU'!$A$1:$Q$61</definedName>
    <definedName name="_xlnm.Print_Area" localSheetId="12">'EU6.2.3.12_OcupEU'!$A$1:$Q$60</definedName>
    <definedName name="_xlnm.Print_Area" localSheetId="2">'EU6.2.3.2_Tot'!$A$1:$Q$42</definedName>
    <definedName name="_xlnm.Print_Area" localSheetId="3">'EU6.2.3.3_Tot'!$A$1:$Q$43</definedName>
    <definedName name="_xlnm.Print_Area" localSheetId="4">'EU6.2.3.4_Tot'!$A$1:$U$95</definedName>
    <definedName name="_xlnm.Print_Area" localSheetId="5">'EU6.2.3.5_Tot'!$A$1:$T$139</definedName>
    <definedName name="_xlnm.Print_Area" localSheetId="6">'EU6.2.3.6_Tot'!$A$1:$T$78</definedName>
    <definedName name="_xlnm.Print_Area" localSheetId="7">'EU6.2.3.7_Tot'!$A$1:$S$152</definedName>
    <definedName name="_xlnm.Print_Area" localSheetId="8">'EU6.2.3.8_Tot'!$A$1:$Q$154</definedName>
    <definedName name="_xlnm.Print_Area" localSheetId="9">'EU6.2.3.9_Tot'!$A$1:$U$86</definedName>
    <definedName name="_xlnm.Print_Titles" localSheetId="5">'EU6.2.3.5_Tot'!$5:$13</definedName>
  </definedNames>
  <calcPr calcId="181029"/>
</workbook>
</file>

<file path=xl/calcChain.xml><?xml version="1.0" encoding="utf-8"?>
<calcChain xmlns="http://schemas.openxmlformats.org/spreadsheetml/2006/main">
  <c r="J16" i="2" l="1"/>
  <c r="J17" i="2"/>
  <c r="J18" i="2"/>
  <c r="J19" i="2"/>
  <c r="J20" i="2"/>
  <c r="J15" i="2" l="1"/>
  <c r="O52" i="60"/>
  <c r="O51" i="60"/>
  <c r="M52" i="60"/>
  <c r="M51" i="60"/>
  <c r="K52" i="60"/>
  <c r="K51" i="60"/>
  <c r="O52" i="58"/>
  <c r="O51" i="58"/>
  <c r="M52" i="58"/>
  <c r="M51" i="58"/>
  <c r="K52" i="58"/>
  <c r="K51" i="58"/>
  <c r="R51" i="57"/>
  <c r="P51" i="57"/>
  <c r="N51" i="57"/>
  <c r="R50" i="57"/>
  <c r="P50" i="57"/>
  <c r="N50" i="57"/>
  <c r="R49" i="57"/>
  <c r="P49" i="57"/>
  <c r="N49" i="57"/>
  <c r="R48" i="57"/>
  <c r="P48" i="57"/>
  <c r="N48" i="57"/>
  <c r="R44" i="57"/>
  <c r="R43" i="57"/>
  <c r="R42" i="57"/>
  <c r="R41" i="57"/>
  <c r="P44" i="57"/>
  <c r="P43" i="57"/>
  <c r="P42" i="57"/>
  <c r="P41" i="57"/>
  <c r="N42" i="57"/>
  <c r="N41" i="57"/>
  <c r="N44" i="57"/>
  <c r="N43" i="57"/>
  <c r="R36" i="57"/>
  <c r="P36" i="57"/>
  <c r="N36" i="57"/>
  <c r="R35" i="57"/>
  <c r="P35" i="57"/>
  <c r="N35" i="57"/>
  <c r="R32" i="57"/>
  <c r="R31" i="57"/>
  <c r="P32" i="57"/>
  <c r="P31" i="57"/>
  <c r="N32" i="57"/>
  <c r="N31" i="57"/>
  <c r="M131" i="61"/>
  <c r="Q127" i="61"/>
  <c r="O127" i="61"/>
  <c r="M127" i="61"/>
  <c r="Q126" i="61"/>
  <c r="O126" i="61"/>
  <c r="M126" i="61"/>
  <c r="Q122" i="61"/>
  <c r="O122" i="61"/>
  <c r="M122" i="61"/>
  <c r="Q121" i="61"/>
  <c r="O121" i="61"/>
  <c r="M121" i="61"/>
  <c r="Q117" i="61"/>
  <c r="O117" i="61"/>
  <c r="M117" i="61"/>
  <c r="Q116" i="61"/>
  <c r="O116" i="61"/>
  <c r="M116" i="61"/>
  <c r="Q87" i="61"/>
  <c r="O87" i="61"/>
  <c r="M87" i="61"/>
  <c r="Q86" i="61"/>
  <c r="O86" i="61"/>
  <c r="M86" i="61"/>
  <c r="Q82" i="61"/>
  <c r="O82" i="61"/>
  <c r="M82" i="61"/>
  <c r="Q81" i="61"/>
  <c r="O81" i="61"/>
  <c r="M81" i="61"/>
  <c r="M76" i="61"/>
  <c r="Q77" i="61"/>
  <c r="O77" i="61"/>
  <c r="M77" i="61"/>
  <c r="Q76" i="61"/>
  <c r="O76" i="61"/>
  <c r="Q72" i="61"/>
  <c r="O72" i="61"/>
  <c r="M72" i="61"/>
  <c r="Q71" i="61"/>
  <c r="O71" i="61"/>
  <c r="M71" i="61"/>
  <c r="Q47" i="61"/>
  <c r="O47" i="61"/>
  <c r="M47" i="61"/>
  <c r="Q46" i="61"/>
  <c r="O46" i="61"/>
  <c r="M46" i="61"/>
  <c r="M42" i="61"/>
  <c r="M41" i="61"/>
  <c r="O42" i="61"/>
  <c r="O41" i="61"/>
  <c r="Q42" i="61"/>
  <c r="Q41" i="61"/>
  <c r="Q37" i="61"/>
  <c r="Q36" i="61"/>
  <c r="O37" i="61"/>
  <c r="O36" i="61"/>
  <c r="M37" i="61"/>
  <c r="M36" i="61"/>
  <c r="N36" i="2" l="1"/>
  <c r="L36" i="2"/>
  <c r="J36" i="2"/>
  <c r="N35" i="2"/>
  <c r="L35" i="2"/>
  <c r="J35" i="2"/>
  <c r="N34" i="2"/>
  <c r="L34" i="2"/>
  <c r="J34" i="2"/>
  <c r="N33" i="2"/>
  <c r="L33" i="2"/>
  <c r="J33" i="2"/>
  <c r="N32" i="2"/>
  <c r="L32" i="2"/>
  <c r="J32" i="2"/>
  <c r="N28" i="2"/>
  <c r="L28" i="2"/>
  <c r="J28" i="2"/>
  <c r="N27" i="2"/>
  <c r="L27" i="2"/>
  <c r="J27" i="2"/>
  <c r="N26" i="2"/>
  <c r="L26" i="2"/>
  <c r="J26" i="2"/>
  <c r="N25" i="2"/>
  <c r="L25" i="2"/>
  <c r="J25" i="2"/>
  <c r="N24" i="2"/>
  <c r="L24" i="2"/>
  <c r="J24" i="2"/>
  <c r="N20" i="2"/>
  <c r="N19" i="2"/>
  <c r="N18" i="2"/>
  <c r="N17" i="2"/>
  <c r="N16" i="2"/>
  <c r="L20" i="2"/>
  <c r="L19" i="2"/>
  <c r="L18" i="2"/>
  <c r="L17" i="2"/>
  <c r="L16" i="2"/>
  <c r="O50" i="60" l="1"/>
  <c r="M50" i="60"/>
  <c r="K50" i="60"/>
  <c r="L36" i="53"/>
  <c r="L35" i="53" s="1"/>
  <c r="L31" i="53"/>
  <c r="L24" i="53"/>
  <c r="L18" i="53"/>
  <c r="Q132" i="61"/>
  <c r="Q131" i="61"/>
  <c r="O132" i="61"/>
  <c r="O131" i="61"/>
  <c r="M132" i="61"/>
  <c r="Q112" i="61"/>
  <c r="Q111" i="61"/>
  <c r="O112" i="61"/>
  <c r="O111" i="61"/>
  <c r="M112" i="61"/>
  <c r="M111" i="61"/>
  <c r="M97" i="61"/>
  <c r="Q107" i="61"/>
  <c r="Q106" i="61"/>
  <c r="O107" i="61"/>
  <c r="O106" i="61"/>
  <c r="M107" i="61"/>
  <c r="M106" i="61"/>
  <c r="Q102" i="61"/>
  <c r="Q101" i="61"/>
  <c r="Q100" i="61"/>
  <c r="Q99" i="61"/>
  <c r="Q98" i="61"/>
  <c r="Q97" i="61"/>
  <c r="O102" i="61"/>
  <c r="O101" i="61"/>
  <c r="O100" i="61"/>
  <c r="O99" i="61"/>
  <c r="O98" i="61"/>
  <c r="O97" i="61"/>
  <c r="M102" i="61"/>
  <c r="M101" i="61"/>
  <c r="M100" i="61"/>
  <c r="M99" i="61"/>
  <c r="M98" i="61"/>
  <c r="Q92" i="61"/>
  <c r="Q91" i="61"/>
  <c r="Q90" i="61" s="1"/>
  <c r="O92" i="61"/>
  <c r="O91" i="61"/>
  <c r="M92" i="61"/>
  <c r="M91" i="61"/>
  <c r="M90" i="61" s="1"/>
  <c r="Q67" i="61"/>
  <c r="Q66" i="61"/>
  <c r="O67" i="61"/>
  <c r="O66" i="61"/>
  <c r="O65" i="61" s="1"/>
  <c r="M67" i="61"/>
  <c r="M66" i="61"/>
  <c r="Q62" i="61"/>
  <c r="Q61" i="61"/>
  <c r="Q60" i="61"/>
  <c r="Q59" i="61"/>
  <c r="Q58" i="61"/>
  <c r="Q57" i="61"/>
  <c r="O62" i="61"/>
  <c r="O61" i="61"/>
  <c r="O60" i="61"/>
  <c r="O59" i="61"/>
  <c r="O58" i="61"/>
  <c r="O57" i="61"/>
  <c r="M62" i="61"/>
  <c r="M61" i="61"/>
  <c r="M60" i="61"/>
  <c r="M59" i="61"/>
  <c r="M58" i="61"/>
  <c r="M57" i="61"/>
  <c r="Q52" i="61"/>
  <c r="Q51" i="61"/>
  <c r="O52" i="61"/>
  <c r="O51" i="61"/>
  <c r="O50" i="61" s="1"/>
  <c r="M52" i="61"/>
  <c r="M51" i="61"/>
  <c r="Q32" i="61"/>
  <c r="Q31" i="61"/>
  <c r="Q30" i="61" s="1"/>
  <c r="O32" i="61"/>
  <c r="O31" i="61"/>
  <c r="M32" i="61"/>
  <c r="M31" i="61"/>
  <c r="Q27" i="61"/>
  <c r="Q26" i="61"/>
  <c r="O27" i="61"/>
  <c r="O26" i="61"/>
  <c r="M27" i="61"/>
  <c r="M26" i="61"/>
  <c r="N60" i="57"/>
  <c r="R56" i="57"/>
  <c r="R55" i="57"/>
  <c r="P56" i="57"/>
  <c r="P55" i="57"/>
  <c r="N56" i="57"/>
  <c r="N54" i="57" s="1"/>
  <c r="N55" i="57"/>
  <c r="P47" i="57"/>
  <c r="N47" i="57"/>
  <c r="N40" i="57"/>
  <c r="R30" i="57"/>
  <c r="P30" i="57"/>
  <c r="N30" i="57"/>
  <c r="N27" i="57"/>
  <c r="N20" i="57"/>
  <c r="M50" i="58"/>
  <c r="K47" i="58"/>
  <c r="K34" i="58"/>
  <c r="K30" i="58"/>
  <c r="K16" i="58"/>
  <c r="O17" i="60"/>
  <c r="K16" i="60"/>
  <c r="O47" i="60"/>
  <c r="M47" i="60"/>
  <c r="K47" i="60"/>
  <c r="O46" i="60"/>
  <c r="M46" i="60"/>
  <c r="K46" i="60"/>
  <c r="O45" i="60"/>
  <c r="M45" i="60"/>
  <c r="K45" i="60"/>
  <c r="O44" i="60"/>
  <c r="M44" i="60"/>
  <c r="K44" i="60"/>
  <c r="O43" i="60"/>
  <c r="M43" i="60"/>
  <c r="K43" i="60"/>
  <c r="O42" i="60"/>
  <c r="M42" i="60"/>
  <c r="K42" i="60"/>
  <c r="O41" i="60"/>
  <c r="M41" i="60"/>
  <c r="K41" i="60"/>
  <c r="O37" i="60"/>
  <c r="M37" i="60"/>
  <c r="K37" i="60"/>
  <c r="O36" i="60"/>
  <c r="M36" i="60"/>
  <c r="K36" i="60"/>
  <c r="O35" i="60"/>
  <c r="M35" i="60"/>
  <c r="K35" i="60"/>
  <c r="O34" i="60"/>
  <c r="M34" i="60"/>
  <c r="K34" i="60"/>
  <c r="O30" i="60"/>
  <c r="M30" i="60"/>
  <c r="K30" i="60"/>
  <c r="O29" i="60"/>
  <c r="M29" i="60"/>
  <c r="K29" i="60"/>
  <c r="O28" i="60"/>
  <c r="M28" i="60"/>
  <c r="K28" i="60"/>
  <c r="O27" i="60"/>
  <c r="M27" i="60"/>
  <c r="K27" i="60"/>
  <c r="O26" i="60"/>
  <c r="M26" i="60"/>
  <c r="K26" i="60"/>
  <c r="O25" i="60"/>
  <c r="M25" i="60"/>
  <c r="K25" i="60"/>
  <c r="O21" i="60"/>
  <c r="M21" i="60"/>
  <c r="K21" i="60"/>
  <c r="O20" i="60"/>
  <c r="M20" i="60"/>
  <c r="K20" i="60"/>
  <c r="O19" i="60"/>
  <c r="M19" i="60"/>
  <c r="K19" i="60"/>
  <c r="O18" i="60"/>
  <c r="M18" i="60"/>
  <c r="K18" i="60"/>
  <c r="M17" i="60"/>
  <c r="K17" i="60"/>
  <c r="O16" i="60"/>
  <c r="M16" i="60"/>
  <c r="O47" i="58"/>
  <c r="O46" i="58"/>
  <c r="O45" i="58"/>
  <c r="O44" i="58"/>
  <c r="O43" i="58"/>
  <c r="O42" i="58"/>
  <c r="O41" i="58"/>
  <c r="M47" i="58"/>
  <c r="M46" i="58"/>
  <c r="M45" i="58"/>
  <c r="M44" i="58"/>
  <c r="M43" i="58"/>
  <c r="M42" i="58"/>
  <c r="M41" i="58"/>
  <c r="K46" i="58"/>
  <c r="K45" i="58"/>
  <c r="K44" i="58"/>
  <c r="K43" i="58"/>
  <c r="K42" i="58"/>
  <c r="K41" i="58"/>
  <c r="O37" i="58"/>
  <c r="O36" i="58"/>
  <c r="O35" i="58"/>
  <c r="O34" i="58"/>
  <c r="M37" i="58"/>
  <c r="M36" i="58"/>
  <c r="M35" i="58"/>
  <c r="M34" i="58"/>
  <c r="K37" i="58"/>
  <c r="K36" i="58"/>
  <c r="K35" i="58"/>
  <c r="O30" i="58"/>
  <c r="O29" i="58"/>
  <c r="O28" i="58"/>
  <c r="O27" i="58"/>
  <c r="O26" i="58"/>
  <c r="O25" i="58"/>
  <c r="M30" i="58"/>
  <c r="M29" i="58"/>
  <c r="M28" i="58"/>
  <c r="M27" i="58"/>
  <c r="M26" i="58"/>
  <c r="M25" i="58"/>
  <c r="K29" i="58"/>
  <c r="K28" i="58"/>
  <c r="K27" i="58"/>
  <c r="K26" i="58"/>
  <c r="K25" i="58"/>
  <c r="O21" i="58"/>
  <c r="O20" i="58"/>
  <c r="O19" i="58"/>
  <c r="O18" i="58"/>
  <c r="O17" i="58"/>
  <c r="O16" i="58"/>
  <c r="M21" i="58"/>
  <c r="M20" i="58"/>
  <c r="M19" i="58"/>
  <c r="M18" i="58"/>
  <c r="M17" i="58"/>
  <c r="M16" i="58"/>
  <c r="K21" i="58"/>
  <c r="K20" i="58"/>
  <c r="K19" i="58"/>
  <c r="K18" i="58"/>
  <c r="K17" i="58"/>
  <c r="R85" i="57"/>
  <c r="R84" i="57"/>
  <c r="P85" i="57"/>
  <c r="P84" i="57"/>
  <c r="N85" i="57"/>
  <c r="N84" i="57"/>
  <c r="R80" i="57"/>
  <c r="R79" i="57"/>
  <c r="P80" i="57"/>
  <c r="P79" i="57"/>
  <c r="N80" i="57"/>
  <c r="N79" i="57"/>
  <c r="N78" i="57" s="1"/>
  <c r="R75" i="57"/>
  <c r="R74" i="57"/>
  <c r="R73" i="57"/>
  <c r="R72" i="57"/>
  <c r="P75" i="57"/>
  <c r="P74" i="57"/>
  <c r="P73" i="57"/>
  <c r="P72" i="57"/>
  <c r="N75" i="57"/>
  <c r="N74" i="57"/>
  <c r="N73" i="57"/>
  <c r="N72" i="57"/>
  <c r="R68" i="57"/>
  <c r="R67" i="57"/>
  <c r="R66" i="57"/>
  <c r="R65" i="57"/>
  <c r="P68" i="57"/>
  <c r="P67" i="57"/>
  <c r="P66" i="57"/>
  <c r="P65" i="57"/>
  <c r="N68" i="57"/>
  <c r="N67" i="57"/>
  <c r="N66" i="57"/>
  <c r="N65" i="57"/>
  <c r="R60" i="57"/>
  <c r="R59" i="57"/>
  <c r="P60" i="57"/>
  <c r="P59" i="57"/>
  <c r="N59" i="57"/>
  <c r="N58" i="57" s="1"/>
  <c r="N34" i="57"/>
  <c r="R27" i="57"/>
  <c r="R26" i="57"/>
  <c r="R25" i="57"/>
  <c r="R24" i="57"/>
  <c r="P27" i="57"/>
  <c r="P26" i="57"/>
  <c r="P25" i="57"/>
  <c r="P24" i="57"/>
  <c r="N26" i="57"/>
  <c r="N25" i="57"/>
  <c r="N24" i="57"/>
  <c r="R20" i="57"/>
  <c r="R19" i="57"/>
  <c r="R18" i="57"/>
  <c r="R17" i="57"/>
  <c r="P20" i="57"/>
  <c r="P19" i="57"/>
  <c r="P18" i="57"/>
  <c r="P17" i="57"/>
  <c r="N19" i="57"/>
  <c r="N18" i="57"/>
  <c r="N17" i="57"/>
  <c r="R67" i="56"/>
  <c r="R18" i="56"/>
  <c r="R17" i="56"/>
  <c r="P18" i="56"/>
  <c r="P17" i="56"/>
  <c r="N18" i="56"/>
  <c r="N17" i="56"/>
  <c r="R78" i="56"/>
  <c r="R77" i="56"/>
  <c r="R76" i="56"/>
  <c r="R75" i="56"/>
  <c r="R74" i="56"/>
  <c r="R73" i="56"/>
  <c r="P78" i="56"/>
  <c r="P77" i="56"/>
  <c r="P76" i="56"/>
  <c r="P75" i="56"/>
  <c r="P74" i="56"/>
  <c r="P73" i="56"/>
  <c r="N78" i="56"/>
  <c r="N77" i="56"/>
  <c r="N76" i="56"/>
  <c r="N75" i="56"/>
  <c r="N74" i="56"/>
  <c r="N73" i="56"/>
  <c r="R69" i="56"/>
  <c r="R68" i="56"/>
  <c r="R66" i="56"/>
  <c r="R65" i="56"/>
  <c r="P69" i="56"/>
  <c r="P68" i="56"/>
  <c r="P67" i="56"/>
  <c r="P66" i="56"/>
  <c r="P65" i="56"/>
  <c r="N69" i="56"/>
  <c r="N68" i="56"/>
  <c r="N67" i="56"/>
  <c r="N66" i="56"/>
  <c r="N65" i="56"/>
  <c r="R62" i="56"/>
  <c r="R60" i="56" s="1"/>
  <c r="R61" i="56"/>
  <c r="P62" i="56"/>
  <c r="P61" i="56"/>
  <c r="N62" i="56"/>
  <c r="N61" i="56"/>
  <c r="R56" i="56"/>
  <c r="R55" i="56"/>
  <c r="R54" i="56"/>
  <c r="R53" i="56"/>
  <c r="R52" i="56"/>
  <c r="R51" i="56"/>
  <c r="P56" i="56"/>
  <c r="P55" i="56"/>
  <c r="P54" i="56"/>
  <c r="P53" i="56"/>
  <c r="P52" i="56"/>
  <c r="P51" i="56"/>
  <c r="N56" i="56"/>
  <c r="N55" i="56"/>
  <c r="N54" i="56"/>
  <c r="N53" i="56"/>
  <c r="N52" i="56"/>
  <c r="N51" i="56"/>
  <c r="N47" i="56"/>
  <c r="P47" i="56"/>
  <c r="R47" i="56"/>
  <c r="R46" i="56"/>
  <c r="R45" i="56"/>
  <c r="R44" i="56"/>
  <c r="R43" i="56"/>
  <c r="P46" i="56"/>
  <c r="P45" i="56"/>
  <c r="P44" i="56"/>
  <c r="P43" i="56"/>
  <c r="N46" i="56"/>
  <c r="N45" i="56"/>
  <c r="N44" i="56"/>
  <c r="N43" i="56"/>
  <c r="R40" i="56"/>
  <c r="R39" i="56"/>
  <c r="P40" i="56"/>
  <c r="P39" i="56"/>
  <c r="N40" i="56"/>
  <c r="N39" i="56"/>
  <c r="R34" i="56"/>
  <c r="R33" i="56"/>
  <c r="R32" i="56"/>
  <c r="R31" i="56"/>
  <c r="R30" i="56"/>
  <c r="R29" i="56"/>
  <c r="P34" i="56"/>
  <c r="P33" i="56"/>
  <c r="P32" i="56"/>
  <c r="P31" i="56"/>
  <c r="P30" i="56"/>
  <c r="P29" i="56"/>
  <c r="N34" i="56"/>
  <c r="N33" i="56"/>
  <c r="N32" i="56"/>
  <c r="N31" i="56"/>
  <c r="N30" i="56"/>
  <c r="N29" i="56"/>
  <c r="R25" i="56"/>
  <c r="R24" i="56"/>
  <c r="R23" i="56"/>
  <c r="R22" i="56"/>
  <c r="R21" i="56"/>
  <c r="P25" i="56"/>
  <c r="P24" i="56"/>
  <c r="P23" i="56"/>
  <c r="P22" i="56"/>
  <c r="P21" i="56"/>
  <c r="N25" i="56"/>
  <c r="N24" i="56"/>
  <c r="N23" i="56"/>
  <c r="N22" i="56"/>
  <c r="N21" i="56"/>
  <c r="O147" i="59"/>
  <c r="O148" i="59" s="1"/>
  <c r="O143" i="59"/>
  <c r="O144" i="59" s="1"/>
  <c r="O139" i="59"/>
  <c r="O135" i="59"/>
  <c r="O136" i="59" s="1"/>
  <c r="O130" i="59"/>
  <c r="O131" i="59" s="1"/>
  <c r="O126" i="59"/>
  <c r="O127" i="59" s="1"/>
  <c r="O122" i="59"/>
  <c r="O123" i="59" s="1"/>
  <c r="O118" i="59"/>
  <c r="O119" i="59" s="1"/>
  <c r="O113" i="59"/>
  <c r="O114" i="59" s="1"/>
  <c r="O109" i="59"/>
  <c r="O105" i="59"/>
  <c r="O101" i="59"/>
  <c r="O102" i="59" s="1"/>
  <c r="M147" i="59"/>
  <c r="M148" i="59" s="1"/>
  <c r="M143" i="59"/>
  <c r="M139" i="59"/>
  <c r="M140" i="59" s="1"/>
  <c r="M135" i="59"/>
  <c r="M136" i="59" s="1"/>
  <c r="M130" i="59"/>
  <c r="M131" i="59" s="1"/>
  <c r="M126" i="59"/>
  <c r="M127" i="59" s="1"/>
  <c r="M122" i="59"/>
  <c r="M123" i="59" s="1"/>
  <c r="M118" i="59"/>
  <c r="M113" i="59"/>
  <c r="M109" i="59"/>
  <c r="M110" i="59" s="1"/>
  <c r="M108" i="59" s="1"/>
  <c r="M105" i="59"/>
  <c r="M106" i="59" s="1"/>
  <c r="M104" i="59" s="1"/>
  <c r="M101" i="59"/>
  <c r="M102" i="59" s="1"/>
  <c r="K147" i="59"/>
  <c r="K148" i="59" s="1"/>
  <c r="K146" i="59" s="1"/>
  <c r="K143" i="59"/>
  <c r="K139" i="59"/>
  <c r="K140" i="59" s="1"/>
  <c r="K135" i="59"/>
  <c r="K136" i="59" s="1"/>
  <c r="K130" i="59"/>
  <c r="K131" i="59" s="1"/>
  <c r="K126" i="59"/>
  <c r="K127" i="59" s="1"/>
  <c r="K122" i="59"/>
  <c r="K123" i="59" s="1"/>
  <c r="K118" i="59"/>
  <c r="K119" i="59" s="1"/>
  <c r="K113" i="59"/>
  <c r="K114" i="59" s="1"/>
  <c r="K109" i="59"/>
  <c r="K105" i="59"/>
  <c r="K101" i="59"/>
  <c r="K102" i="59" s="1"/>
  <c r="I147" i="59"/>
  <c r="I148" i="59" s="1"/>
  <c r="I143" i="59"/>
  <c r="I144" i="59" s="1"/>
  <c r="I142" i="59" s="1"/>
  <c r="I139" i="59"/>
  <c r="I140" i="59" s="1"/>
  <c r="I135" i="59"/>
  <c r="I136" i="59" s="1"/>
  <c r="I134" i="59" s="1"/>
  <c r="I130" i="59"/>
  <c r="I126" i="59"/>
  <c r="I122" i="59"/>
  <c r="I123" i="59" s="1"/>
  <c r="I118" i="59"/>
  <c r="I113" i="59"/>
  <c r="I114" i="59" s="1"/>
  <c r="I109" i="59"/>
  <c r="I110" i="59" s="1"/>
  <c r="I108" i="59" s="1"/>
  <c r="I105" i="59"/>
  <c r="I106" i="59" s="1"/>
  <c r="I101" i="59"/>
  <c r="I102" i="59" s="1"/>
  <c r="G147" i="59"/>
  <c r="G148" i="59" s="1"/>
  <c r="G143" i="59"/>
  <c r="G139" i="59"/>
  <c r="G135" i="59"/>
  <c r="G136" i="59" s="1"/>
  <c r="G130" i="59"/>
  <c r="G131" i="59" s="1"/>
  <c r="G126" i="59"/>
  <c r="G127" i="59" s="1"/>
  <c r="G122" i="59"/>
  <c r="G123" i="59" s="1"/>
  <c r="G121" i="59" s="1"/>
  <c r="G118" i="59"/>
  <c r="G119" i="59" s="1"/>
  <c r="G113" i="59"/>
  <c r="G114" i="59" s="1"/>
  <c r="G109" i="59"/>
  <c r="G110" i="59" s="1"/>
  <c r="G105" i="59"/>
  <c r="G101" i="59"/>
  <c r="G102" i="59" s="1"/>
  <c r="E147" i="59"/>
  <c r="E148" i="59" s="1"/>
  <c r="E146" i="59" s="1"/>
  <c r="E143" i="59"/>
  <c r="E144" i="59" s="1"/>
  <c r="E139" i="59"/>
  <c r="E140" i="59" s="1"/>
  <c r="E135" i="59"/>
  <c r="E136" i="59" s="1"/>
  <c r="E134" i="59" s="1"/>
  <c r="E130" i="59"/>
  <c r="E131" i="59" s="1"/>
  <c r="E126" i="59"/>
  <c r="E122" i="59"/>
  <c r="E123" i="59" s="1"/>
  <c r="E118" i="59"/>
  <c r="E119" i="59" s="1"/>
  <c r="E113" i="59"/>
  <c r="E114" i="59" s="1"/>
  <c r="E109" i="59"/>
  <c r="E110" i="59" s="1"/>
  <c r="E108" i="59" s="1"/>
  <c r="E105" i="59"/>
  <c r="E106" i="59" s="1"/>
  <c r="E104" i="59" s="1"/>
  <c r="E101" i="59"/>
  <c r="E102" i="59" s="1"/>
  <c r="E100" i="59" s="1"/>
  <c r="O116" i="55"/>
  <c r="O117" i="55" s="1"/>
  <c r="M116" i="55"/>
  <c r="K116" i="55"/>
  <c r="K117" i="55" s="1"/>
  <c r="I116" i="55"/>
  <c r="I117" i="55" s="1"/>
  <c r="G116" i="55"/>
  <c r="G117" i="55" s="1"/>
  <c r="G115" i="55" s="1"/>
  <c r="O120" i="55"/>
  <c r="O121" i="55" s="1"/>
  <c r="M120" i="55"/>
  <c r="M121" i="55" s="1"/>
  <c r="K120" i="55"/>
  <c r="I120" i="55"/>
  <c r="I121" i="55" s="1"/>
  <c r="I119" i="55" s="1"/>
  <c r="G120" i="55"/>
  <c r="G121" i="55" s="1"/>
  <c r="O124" i="55"/>
  <c r="O125" i="55" s="1"/>
  <c r="M124" i="55"/>
  <c r="M125" i="55" s="1"/>
  <c r="M123" i="55" s="1"/>
  <c r="K124" i="55"/>
  <c r="K125" i="55" s="1"/>
  <c r="K123" i="55" s="1"/>
  <c r="I124" i="55"/>
  <c r="G124" i="55"/>
  <c r="G125" i="55" s="1"/>
  <c r="O128" i="55"/>
  <c r="O129" i="55" s="1"/>
  <c r="M128" i="55"/>
  <c r="M129" i="55" s="1"/>
  <c r="K128" i="55"/>
  <c r="I128" i="55"/>
  <c r="I129" i="55" s="1"/>
  <c r="G128" i="55"/>
  <c r="G129" i="55" s="1"/>
  <c r="O133" i="55"/>
  <c r="M133" i="55"/>
  <c r="M134" i="55" s="1"/>
  <c r="K133" i="55"/>
  <c r="K134" i="55" s="1"/>
  <c r="I133" i="55"/>
  <c r="I134" i="55" s="1"/>
  <c r="G133" i="55"/>
  <c r="O137" i="55"/>
  <c r="O138" i="55" s="1"/>
  <c r="M137" i="55"/>
  <c r="M138" i="55" s="1"/>
  <c r="K137" i="55"/>
  <c r="I137" i="55"/>
  <c r="I138" i="55" s="1"/>
  <c r="I136" i="55" s="1"/>
  <c r="G137" i="55"/>
  <c r="G138" i="55" s="1"/>
  <c r="O141" i="55"/>
  <c r="O142" i="55" s="1"/>
  <c r="O140" i="55" s="1"/>
  <c r="M141" i="55"/>
  <c r="M142" i="55" s="1"/>
  <c r="K141" i="55"/>
  <c r="K142" i="55" s="1"/>
  <c r="I141" i="55"/>
  <c r="I142" i="55" s="1"/>
  <c r="I140" i="55" s="1"/>
  <c r="G141" i="55"/>
  <c r="G142" i="55" s="1"/>
  <c r="G140" i="55" s="1"/>
  <c r="O145" i="55"/>
  <c r="M145" i="55"/>
  <c r="M146" i="55" s="1"/>
  <c r="K145" i="55"/>
  <c r="K146" i="55" s="1"/>
  <c r="I145" i="55"/>
  <c r="I146" i="55" s="1"/>
  <c r="G145" i="55"/>
  <c r="G146" i="55" s="1"/>
  <c r="E145" i="55"/>
  <c r="E146" i="55" s="1"/>
  <c r="E141" i="55"/>
  <c r="E142" i="55" s="1"/>
  <c r="E137" i="55"/>
  <c r="E138" i="55" s="1"/>
  <c r="E133" i="55"/>
  <c r="E134" i="55" s="1"/>
  <c r="E132" i="55" s="1"/>
  <c r="E128" i="55"/>
  <c r="E129" i="55" s="1"/>
  <c r="E127" i="55" s="1"/>
  <c r="E124" i="55"/>
  <c r="E120" i="55"/>
  <c r="E116" i="55"/>
  <c r="E117" i="55" s="1"/>
  <c r="O111" i="55"/>
  <c r="O112" i="55" s="1"/>
  <c r="M111" i="55"/>
  <c r="M112" i="55" s="1"/>
  <c r="M110" i="55" s="1"/>
  <c r="K111" i="55"/>
  <c r="K112" i="55" s="1"/>
  <c r="I111" i="55"/>
  <c r="I112" i="55" s="1"/>
  <c r="G111" i="55"/>
  <c r="G112" i="55" s="1"/>
  <c r="E111" i="55"/>
  <c r="E112" i="55" s="1"/>
  <c r="O108" i="55"/>
  <c r="O107" i="55"/>
  <c r="M108" i="55"/>
  <c r="M107" i="55"/>
  <c r="K108" i="55"/>
  <c r="K107" i="55"/>
  <c r="I108" i="55"/>
  <c r="I107" i="55"/>
  <c r="G108" i="55"/>
  <c r="G107" i="55"/>
  <c r="E108" i="55"/>
  <c r="E106" i="55" s="1"/>
  <c r="E107" i="55"/>
  <c r="O103" i="55"/>
  <c r="O104" i="55" s="1"/>
  <c r="M103" i="55"/>
  <c r="M104" i="55" s="1"/>
  <c r="K103" i="55"/>
  <c r="K104" i="55" s="1"/>
  <c r="I103" i="55"/>
  <c r="I104" i="55" s="1"/>
  <c r="G103" i="55"/>
  <c r="G104" i="55" s="1"/>
  <c r="E103" i="55"/>
  <c r="E104" i="55" s="1"/>
  <c r="O100" i="55"/>
  <c r="O99" i="55"/>
  <c r="M100" i="55"/>
  <c r="M99" i="55"/>
  <c r="K100" i="55"/>
  <c r="K99" i="55"/>
  <c r="I100" i="55"/>
  <c r="I99" i="55"/>
  <c r="G100" i="55"/>
  <c r="G99" i="55"/>
  <c r="E100" i="55"/>
  <c r="E99" i="55"/>
  <c r="M106" i="55"/>
  <c r="N70" i="54"/>
  <c r="N74" i="54"/>
  <c r="N73" i="54"/>
  <c r="N72" i="54"/>
  <c r="N71" i="54"/>
  <c r="N69" i="54"/>
  <c r="L74" i="54"/>
  <c r="L73" i="54"/>
  <c r="L72" i="54"/>
  <c r="L71" i="54"/>
  <c r="L70" i="54"/>
  <c r="L69" i="54"/>
  <c r="J74" i="54"/>
  <c r="J73" i="54"/>
  <c r="J72" i="54"/>
  <c r="J71" i="54"/>
  <c r="J70" i="54"/>
  <c r="J69" i="54"/>
  <c r="H74" i="54"/>
  <c r="H73" i="54"/>
  <c r="H72" i="54"/>
  <c r="H71" i="54"/>
  <c r="H70" i="54"/>
  <c r="H69" i="54"/>
  <c r="F74" i="54"/>
  <c r="F73" i="54"/>
  <c r="F72" i="54"/>
  <c r="F71" i="54"/>
  <c r="F70" i="54"/>
  <c r="F69" i="54"/>
  <c r="D74" i="54"/>
  <c r="D73" i="54"/>
  <c r="D72" i="54"/>
  <c r="D71" i="54"/>
  <c r="D70" i="54"/>
  <c r="D69" i="54"/>
  <c r="D66" i="54"/>
  <c r="N66" i="54"/>
  <c r="N65" i="54"/>
  <c r="N64" i="54"/>
  <c r="N63" i="54"/>
  <c r="N62" i="54"/>
  <c r="N61" i="54"/>
  <c r="L66" i="54"/>
  <c r="L65" i="54"/>
  <c r="L64" i="54"/>
  <c r="L63" i="54"/>
  <c r="L62" i="54"/>
  <c r="L61" i="54"/>
  <c r="J66" i="54"/>
  <c r="J65" i="54"/>
  <c r="J64" i="54"/>
  <c r="J63" i="54"/>
  <c r="J62" i="54"/>
  <c r="J61" i="54"/>
  <c r="H66" i="54"/>
  <c r="H65" i="54"/>
  <c r="H64" i="54"/>
  <c r="H63" i="54"/>
  <c r="H62" i="54"/>
  <c r="H61" i="54"/>
  <c r="F66" i="54"/>
  <c r="F65" i="54"/>
  <c r="F64" i="54"/>
  <c r="F63" i="54"/>
  <c r="F62" i="54"/>
  <c r="F61" i="54"/>
  <c r="D65" i="54"/>
  <c r="D64" i="54"/>
  <c r="D63" i="54"/>
  <c r="D62" i="54"/>
  <c r="D61" i="54"/>
  <c r="N58" i="54"/>
  <c r="N57" i="54"/>
  <c r="N56" i="54"/>
  <c r="N55" i="54"/>
  <c r="N54" i="54"/>
  <c r="N53" i="54"/>
  <c r="L58" i="54"/>
  <c r="L57" i="54"/>
  <c r="L56" i="54"/>
  <c r="L55" i="54"/>
  <c r="L54" i="54"/>
  <c r="L53" i="54"/>
  <c r="J58" i="54"/>
  <c r="J57" i="54"/>
  <c r="J56" i="54"/>
  <c r="J55" i="54"/>
  <c r="J54" i="54"/>
  <c r="J53" i="54"/>
  <c r="H58" i="54"/>
  <c r="H57" i="54"/>
  <c r="H56" i="54"/>
  <c r="H55" i="54"/>
  <c r="H54" i="54"/>
  <c r="H53" i="54"/>
  <c r="F58" i="54"/>
  <c r="F57" i="54"/>
  <c r="F56" i="54"/>
  <c r="F55" i="54"/>
  <c r="F54" i="54"/>
  <c r="F53" i="54"/>
  <c r="D58" i="54"/>
  <c r="D57" i="54"/>
  <c r="D56" i="54"/>
  <c r="D55" i="54"/>
  <c r="D54" i="54"/>
  <c r="D53" i="54"/>
  <c r="M80" i="61"/>
  <c r="M70" i="61"/>
  <c r="Q22" i="61"/>
  <c r="Q21" i="61"/>
  <c r="Q20" i="61"/>
  <c r="Q19" i="61"/>
  <c r="Q18" i="61"/>
  <c r="Q17" i="61"/>
  <c r="O22" i="61"/>
  <c r="O21" i="61"/>
  <c r="O20" i="61"/>
  <c r="O19" i="61"/>
  <c r="O18" i="61"/>
  <c r="O17" i="61"/>
  <c r="M22" i="61"/>
  <c r="M21" i="61"/>
  <c r="M20" i="61"/>
  <c r="M19" i="61"/>
  <c r="M18" i="61"/>
  <c r="M17" i="61"/>
  <c r="O130" i="61"/>
  <c r="Q125" i="61"/>
  <c r="M125" i="61"/>
  <c r="O105" i="61"/>
  <c r="M85" i="61"/>
  <c r="Q80" i="61"/>
  <c r="M75" i="61"/>
  <c r="M45" i="61"/>
  <c r="O35" i="61"/>
  <c r="O30" i="61"/>
  <c r="Q25" i="61"/>
  <c r="M25" i="61"/>
  <c r="P87" i="53"/>
  <c r="N87" i="53"/>
  <c r="L87" i="53"/>
  <c r="P86" i="53"/>
  <c r="N86" i="53"/>
  <c r="L86" i="53"/>
  <c r="P82" i="53"/>
  <c r="N82" i="53"/>
  <c r="L82" i="53"/>
  <c r="P81" i="53"/>
  <c r="N81" i="53"/>
  <c r="L81" i="53"/>
  <c r="P75" i="53"/>
  <c r="N75" i="53"/>
  <c r="N73" i="53" s="1"/>
  <c r="L75" i="53"/>
  <c r="P74" i="53"/>
  <c r="N74" i="53"/>
  <c r="L74" i="53"/>
  <c r="P68" i="53"/>
  <c r="N68" i="53"/>
  <c r="L68" i="53"/>
  <c r="P67" i="53"/>
  <c r="N67" i="53"/>
  <c r="L67" i="53"/>
  <c r="P62" i="53"/>
  <c r="N62" i="53"/>
  <c r="L62" i="53"/>
  <c r="P61" i="53"/>
  <c r="N61" i="53"/>
  <c r="L61" i="53"/>
  <c r="P57" i="53"/>
  <c r="N57" i="53"/>
  <c r="L57" i="53"/>
  <c r="P56" i="53"/>
  <c r="P55" i="53" s="1"/>
  <c r="N56" i="53"/>
  <c r="L56" i="53"/>
  <c r="P50" i="53"/>
  <c r="N50" i="53"/>
  <c r="L50" i="53"/>
  <c r="P49" i="53"/>
  <c r="N49" i="53"/>
  <c r="L49" i="53"/>
  <c r="P43" i="53"/>
  <c r="N43" i="53"/>
  <c r="L43" i="53"/>
  <c r="P42" i="53"/>
  <c r="N42" i="53"/>
  <c r="L42" i="53"/>
  <c r="P37" i="53"/>
  <c r="N37" i="53"/>
  <c r="L37" i="53"/>
  <c r="P36" i="53"/>
  <c r="N36" i="53"/>
  <c r="P32" i="53"/>
  <c r="N32" i="53"/>
  <c r="L32" i="53"/>
  <c r="L30" i="53" s="1"/>
  <c r="P31" i="53"/>
  <c r="N31" i="53"/>
  <c r="N30" i="53" s="1"/>
  <c r="P24" i="53"/>
  <c r="P25" i="53"/>
  <c r="N25" i="53"/>
  <c r="L25" i="53"/>
  <c r="L23" i="53" s="1"/>
  <c r="N24" i="53"/>
  <c r="P18" i="53"/>
  <c r="P17" i="53"/>
  <c r="N18" i="53"/>
  <c r="N17" i="53"/>
  <c r="L17" i="53"/>
  <c r="N39" i="4"/>
  <c r="N38" i="4"/>
  <c r="N37" i="4"/>
  <c r="N36" i="4"/>
  <c r="N35" i="4"/>
  <c r="N34" i="4"/>
  <c r="L39" i="4"/>
  <c r="L38" i="4"/>
  <c r="L37" i="4"/>
  <c r="L36" i="4"/>
  <c r="L35" i="4"/>
  <c r="L34" i="4"/>
  <c r="J39" i="4"/>
  <c r="J38" i="4"/>
  <c r="J37" i="4"/>
  <c r="J36" i="4"/>
  <c r="J35" i="4"/>
  <c r="J34" i="4"/>
  <c r="N30" i="4"/>
  <c r="N29" i="4"/>
  <c r="N28" i="4"/>
  <c r="N27" i="4"/>
  <c r="N26" i="4"/>
  <c r="N25" i="4"/>
  <c r="L30" i="4"/>
  <c r="L29" i="4"/>
  <c r="L28" i="4"/>
  <c r="L27" i="4"/>
  <c r="L26" i="4"/>
  <c r="L25" i="4"/>
  <c r="J30" i="4"/>
  <c r="J29" i="4"/>
  <c r="J28" i="4"/>
  <c r="J27" i="4"/>
  <c r="J26" i="4"/>
  <c r="J25" i="4"/>
  <c r="N21" i="4"/>
  <c r="N20" i="4"/>
  <c r="N19" i="4"/>
  <c r="N18" i="4"/>
  <c r="N17" i="4"/>
  <c r="N16" i="4"/>
  <c r="L21" i="4"/>
  <c r="L20" i="4"/>
  <c r="L19" i="4"/>
  <c r="L18" i="4"/>
  <c r="L17" i="4"/>
  <c r="L16" i="4"/>
  <c r="J21" i="4"/>
  <c r="J20" i="4"/>
  <c r="J19" i="4"/>
  <c r="J18" i="4"/>
  <c r="J17" i="4"/>
  <c r="J16" i="4"/>
  <c r="N15" i="2"/>
  <c r="N135" i="1"/>
  <c r="N134" i="1"/>
  <c r="L135" i="1"/>
  <c r="L134" i="1"/>
  <c r="H135" i="1"/>
  <c r="H134" i="1"/>
  <c r="H133" i="1" s="1"/>
  <c r="F135" i="1"/>
  <c r="F134" i="1"/>
  <c r="D135" i="1"/>
  <c r="D134" i="1"/>
  <c r="D133" i="1" s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N97" i="1"/>
  <c r="N96" i="1"/>
  <c r="N95" i="1"/>
  <c r="N94" i="1"/>
  <c r="L97" i="1"/>
  <c r="L96" i="1"/>
  <c r="L95" i="1"/>
  <c r="L94" i="1"/>
  <c r="H97" i="1"/>
  <c r="H96" i="1"/>
  <c r="H95" i="1"/>
  <c r="H94" i="1"/>
  <c r="F97" i="1"/>
  <c r="F96" i="1"/>
  <c r="F95" i="1"/>
  <c r="F94" i="1"/>
  <c r="D97" i="1"/>
  <c r="D96" i="1"/>
  <c r="D95" i="1"/>
  <c r="D94" i="1"/>
  <c r="N91" i="1"/>
  <c r="N90" i="1"/>
  <c r="N89" i="1"/>
  <c r="L91" i="1"/>
  <c r="L90" i="1"/>
  <c r="L89" i="1"/>
  <c r="H91" i="1"/>
  <c r="H90" i="1"/>
  <c r="H89" i="1"/>
  <c r="F91" i="1"/>
  <c r="F90" i="1"/>
  <c r="F89" i="1"/>
  <c r="D91" i="1"/>
  <c r="D90" i="1"/>
  <c r="D89" i="1"/>
  <c r="N133" i="1"/>
  <c r="P66" i="53" l="1"/>
  <c r="L16" i="53"/>
  <c r="L55" i="53"/>
  <c r="L88" i="1"/>
  <c r="H93" i="1"/>
  <c r="N93" i="1"/>
  <c r="F99" i="1"/>
  <c r="F133" i="1"/>
  <c r="N66" i="53"/>
  <c r="R83" i="57"/>
  <c r="N60" i="56"/>
  <c r="N99" i="1"/>
  <c r="M24" i="60"/>
  <c r="K15" i="60"/>
  <c r="I106" i="55"/>
  <c r="H68" i="54"/>
  <c r="Q105" i="61"/>
  <c r="M56" i="61"/>
  <c r="P85" i="53"/>
  <c r="N85" i="53"/>
  <c r="P60" i="53"/>
  <c r="P35" i="53"/>
  <c r="P30" i="53"/>
  <c r="P73" i="53"/>
  <c r="P48" i="53"/>
  <c r="L66" i="53"/>
  <c r="L41" i="53"/>
  <c r="N41" i="53"/>
  <c r="N15" i="4"/>
  <c r="L133" i="1"/>
  <c r="N50" i="56"/>
  <c r="P50" i="56"/>
  <c r="R50" i="56"/>
  <c r="L60" i="53"/>
  <c r="N83" i="57"/>
  <c r="N23" i="57"/>
  <c r="N64" i="57"/>
  <c r="O142" i="59"/>
  <c r="G144" i="59"/>
  <c r="G142" i="59" s="1"/>
  <c r="K98" i="55"/>
  <c r="E98" i="55"/>
  <c r="D68" i="54"/>
  <c r="F68" i="54"/>
  <c r="J68" i="54"/>
  <c r="L68" i="54"/>
  <c r="N68" i="54"/>
  <c r="L60" i="54"/>
  <c r="D60" i="54"/>
  <c r="J31" i="2"/>
  <c r="N23" i="2"/>
  <c r="L31" i="2"/>
  <c r="L23" i="2"/>
  <c r="O120" i="61"/>
  <c r="L85" i="53"/>
  <c r="P41" i="53"/>
  <c r="N24" i="4"/>
  <c r="L15" i="4"/>
  <c r="L24" i="4"/>
  <c r="N31" i="2"/>
  <c r="L99" i="1"/>
  <c r="D99" i="1"/>
  <c r="L93" i="1"/>
  <c r="D93" i="1"/>
  <c r="H52" i="54"/>
  <c r="L52" i="54"/>
  <c r="N52" i="54"/>
  <c r="F60" i="54"/>
  <c r="H60" i="54"/>
  <c r="J60" i="54"/>
  <c r="N60" i="54"/>
  <c r="L15" i="2"/>
  <c r="L33" i="4"/>
  <c r="P16" i="53"/>
  <c r="N35" i="53"/>
  <c r="N48" i="53"/>
  <c r="N60" i="53"/>
  <c r="L80" i="53"/>
  <c r="Q75" i="61"/>
  <c r="Q85" i="61"/>
  <c r="I98" i="55"/>
  <c r="M98" i="55"/>
  <c r="G106" i="55"/>
  <c r="K106" i="55"/>
  <c r="O106" i="55"/>
  <c r="M140" i="55"/>
  <c r="G108" i="59"/>
  <c r="M125" i="59"/>
  <c r="N42" i="56"/>
  <c r="R42" i="56"/>
  <c r="N72" i="56"/>
  <c r="N16" i="56"/>
  <c r="R16" i="56"/>
  <c r="R16" i="57"/>
  <c r="P23" i="57"/>
  <c r="P58" i="57"/>
  <c r="R78" i="57"/>
  <c r="P83" i="57"/>
  <c r="K15" i="58"/>
  <c r="O24" i="58"/>
  <c r="R47" i="57"/>
  <c r="J23" i="2"/>
  <c r="J33" i="4"/>
  <c r="N33" i="4"/>
  <c r="Q45" i="61"/>
  <c r="R71" i="57"/>
  <c r="K24" i="58"/>
  <c r="O33" i="58"/>
  <c r="K33" i="60"/>
  <c r="N88" i="1"/>
  <c r="H99" i="1"/>
  <c r="J24" i="4"/>
  <c r="N23" i="53"/>
  <c r="P23" i="53"/>
  <c r="N55" i="53"/>
  <c r="N80" i="53"/>
  <c r="P80" i="53"/>
  <c r="J52" i="54"/>
  <c r="G98" i="55"/>
  <c r="O98" i="55"/>
  <c r="E125" i="55"/>
  <c r="E123" i="55" s="1"/>
  <c r="G144" i="55"/>
  <c r="I125" i="55"/>
  <c r="I123" i="55" s="1"/>
  <c r="E142" i="59"/>
  <c r="I127" i="59"/>
  <c r="I125" i="59" s="1"/>
  <c r="K125" i="59"/>
  <c r="K144" i="59"/>
  <c r="K142" i="59" s="1"/>
  <c r="N28" i="56"/>
  <c r="P28" i="56"/>
  <c r="P60" i="56"/>
  <c r="R34" i="57"/>
  <c r="R58" i="57"/>
  <c r="R54" i="57"/>
  <c r="M110" i="61"/>
  <c r="Q110" i="61"/>
  <c r="R40" i="57"/>
  <c r="R72" i="56"/>
  <c r="R28" i="56"/>
  <c r="O50" i="58"/>
  <c r="M24" i="58"/>
  <c r="K50" i="58"/>
  <c r="O40" i="58"/>
  <c r="K33" i="58"/>
  <c r="M33" i="58"/>
  <c r="P34" i="57"/>
  <c r="P54" i="57"/>
  <c r="N71" i="57"/>
  <c r="R23" i="57"/>
  <c r="P16" i="57"/>
  <c r="N16" i="57"/>
  <c r="R64" i="56"/>
  <c r="P42" i="56"/>
  <c r="N64" i="56"/>
  <c r="N20" i="56"/>
  <c r="R20" i="56"/>
  <c r="R38" i="56"/>
  <c r="P16" i="56"/>
  <c r="G112" i="59"/>
  <c r="O112" i="59"/>
  <c r="M144" i="59"/>
  <c r="M142" i="59" s="1"/>
  <c r="K110" i="59"/>
  <c r="K108" i="59" s="1"/>
  <c r="O110" i="59"/>
  <c r="O108" i="59" s="1"/>
  <c r="K138" i="59"/>
  <c r="G100" i="59"/>
  <c r="I110" i="55"/>
  <c r="E140" i="55"/>
  <c r="K140" i="55"/>
  <c r="G123" i="55"/>
  <c r="O123" i="55"/>
  <c r="O102" i="55"/>
  <c r="D52" i="54"/>
  <c r="F52" i="54"/>
  <c r="M130" i="61"/>
  <c r="Q130" i="61"/>
  <c r="O90" i="61"/>
  <c r="M50" i="61"/>
  <c r="Q50" i="61"/>
  <c r="M30" i="61"/>
  <c r="O125" i="61"/>
  <c r="O45" i="61"/>
  <c r="O80" i="61"/>
  <c r="M105" i="61"/>
  <c r="Q35" i="61"/>
  <c r="M40" i="61"/>
  <c r="Q70" i="61"/>
  <c r="Q115" i="61"/>
  <c r="M120" i="61"/>
  <c r="M16" i="61"/>
  <c r="Q16" i="61"/>
  <c r="O40" i="61"/>
  <c r="O75" i="61"/>
  <c r="O85" i="61"/>
  <c r="O56" i="61"/>
  <c r="Q56" i="61"/>
  <c r="M96" i="61"/>
  <c r="O96" i="61"/>
  <c r="Q96" i="61"/>
  <c r="M35" i="61"/>
  <c r="Q40" i="61"/>
  <c r="M115" i="61"/>
  <c r="Q65" i="61"/>
  <c r="O70" i="61"/>
  <c r="O115" i="61"/>
  <c r="O110" i="61"/>
  <c r="Q120" i="61"/>
  <c r="M65" i="61"/>
  <c r="O16" i="61"/>
  <c r="O25" i="61"/>
  <c r="L73" i="53"/>
  <c r="L48" i="53"/>
  <c r="N16" i="53"/>
  <c r="J15" i="4"/>
  <c r="F93" i="1"/>
  <c r="F88" i="1"/>
  <c r="D88" i="1"/>
  <c r="H88" i="1"/>
  <c r="M40" i="60"/>
  <c r="O33" i="60"/>
  <c r="M33" i="60"/>
  <c r="K24" i="60"/>
  <c r="O15" i="60"/>
  <c r="M40" i="58"/>
  <c r="K40" i="58"/>
  <c r="O15" i="58"/>
  <c r="M15" i="58"/>
  <c r="P71" i="57"/>
  <c r="R64" i="57"/>
  <c r="P40" i="57"/>
  <c r="P72" i="56"/>
  <c r="P64" i="56"/>
  <c r="N38" i="56"/>
  <c r="P38" i="56"/>
  <c r="O24" i="60"/>
  <c r="M15" i="60"/>
  <c r="O40" i="60"/>
  <c r="K40" i="60"/>
  <c r="P78" i="57"/>
  <c r="P64" i="57"/>
  <c r="P20" i="56"/>
  <c r="O146" i="59"/>
  <c r="M146" i="59"/>
  <c r="I146" i="59"/>
  <c r="G146" i="59"/>
  <c r="O129" i="59"/>
  <c r="M129" i="59"/>
  <c r="K129" i="59"/>
  <c r="I131" i="59"/>
  <c r="I129" i="59" s="1"/>
  <c r="G129" i="59"/>
  <c r="E129" i="59"/>
  <c r="M114" i="59"/>
  <c r="M112" i="59" s="1"/>
  <c r="K112" i="59"/>
  <c r="I112" i="59"/>
  <c r="E112" i="59"/>
  <c r="O125" i="59"/>
  <c r="G125" i="59"/>
  <c r="E127" i="59"/>
  <c r="E125" i="59" s="1"/>
  <c r="O140" i="59"/>
  <c r="O138" i="59" s="1"/>
  <c r="M138" i="59"/>
  <c r="I138" i="59"/>
  <c r="G140" i="59"/>
  <c r="G138" i="59" s="1"/>
  <c r="E138" i="59"/>
  <c r="O121" i="59"/>
  <c r="M121" i="59"/>
  <c r="K121" i="59"/>
  <c r="I121" i="59"/>
  <c r="E121" i="59"/>
  <c r="O106" i="59"/>
  <c r="O104" i="59" s="1"/>
  <c r="K106" i="59"/>
  <c r="K104" i="59" s="1"/>
  <c r="I104" i="59"/>
  <c r="G106" i="59"/>
  <c r="G104" i="59" s="1"/>
  <c r="O146" i="55"/>
  <c r="O144" i="55" s="1"/>
  <c r="M144" i="55"/>
  <c r="K144" i="55"/>
  <c r="I144" i="55"/>
  <c r="E144" i="55"/>
  <c r="O127" i="55"/>
  <c r="M127" i="55"/>
  <c r="K129" i="55"/>
  <c r="K127" i="55" s="1"/>
  <c r="I127" i="55"/>
  <c r="G127" i="55"/>
  <c r="O110" i="55"/>
  <c r="K110" i="55"/>
  <c r="G110" i="55"/>
  <c r="E110" i="55"/>
  <c r="O136" i="55"/>
  <c r="M136" i="55"/>
  <c r="K138" i="55"/>
  <c r="K136" i="55" s="1"/>
  <c r="G136" i="55"/>
  <c r="E136" i="55"/>
  <c r="O119" i="55"/>
  <c r="M119" i="55"/>
  <c r="K121" i="55"/>
  <c r="K119" i="55" s="1"/>
  <c r="G119" i="55"/>
  <c r="E121" i="55"/>
  <c r="E119" i="55" s="1"/>
  <c r="M102" i="55"/>
  <c r="K102" i="55"/>
  <c r="I102" i="55"/>
  <c r="G102" i="55"/>
  <c r="E102" i="55"/>
  <c r="O134" i="59"/>
  <c r="M134" i="59"/>
  <c r="K134" i="59"/>
  <c r="G134" i="59"/>
  <c r="O117" i="59"/>
  <c r="M119" i="59"/>
  <c r="M117" i="59" s="1"/>
  <c r="K117" i="59"/>
  <c r="I119" i="59"/>
  <c r="I117" i="59" s="1"/>
  <c r="G117" i="59"/>
  <c r="E117" i="59"/>
  <c r="O100" i="59"/>
  <c r="M100" i="59"/>
  <c r="K100" i="59"/>
  <c r="I100" i="59"/>
  <c r="O134" i="55"/>
  <c r="O132" i="55" s="1"/>
  <c r="M132" i="55"/>
  <c r="K132" i="55"/>
  <c r="I132" i="55"/>
  <c r="G134" i="55"/>
  <c r="G132" i="55" s="1"/>
  <c r="O115" i="55"/>
  <c r="M117" i="55"/>
  <c r="M115" i="55" s="1"/>
  <c r="K115" i="55"/>
  <c r="I115" i="55"/>
  <c r="E115" i="55"/>
</calcChain>
</file>

<file path=xl/sharedStrings.xml><?xml version="1.0" encoding="utf-8"?>
<sst xmlns="http://schemas.openxmlformats.org/spreadsheetml/2006/main" count="3859" uniqueCount="205">
  <si>
    <t>Total</t>
  </si>
  <si>
    <t>Aguascalientes</t>
  </si>
  <si>
    <t>Baja California</t>
  </si>
  <si>
    <t>Baja California Sur</t>
  </si>
  <si>
    <t>Campeche</t>
  </si>
  <si>
    <t>Colima</t>
  </si>
  <si>
    <t>Chiapas</t>
  </si>
  <si>
    <t>Chihuahua</t>
  </si>
  <si>
    <t>Distrito Federal</t>
  </si>
  <si>
    <t>Durango</t>
  </si>
  <si>
    <t>Guanajuato</t>
  </si>
  <si>
    <t>Guerrero</t>
  </si>
  <si>
    <t>Hidalgo</t>
  </si>
  <si>
    <t>Jalisco</t>
  </si>
  <si>
    <t>México</t>
  </si>
  <si>
    <t>Morelos</t>
  </si>
  <si>
    <t>Nayarit</t>
  </si>
  <si>
    <t>Nuevo León</t>
  </si>
  <si>
    <t>Oaxaca</t>
  </si>
  <si>
    <t>Puebla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</si>
  <si>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</si>
  <si>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</si>
  <si>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</si>
  <si>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</si>
  <si>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</si>
  <si>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</si>
  <si>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</si>
  <si>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Yucatán</t>
  </si>
  <si>
    <t>Zacatecas</t>
  </si>
  <si>
    <t>No especificado</t>
  </si>
  <si>
    <t>Urbana</t>
  </si>
  <si>
    <t>No urbana</t>
  </si>
  <si>
    <t>Sexo</t>
  </si>
  <si>
    <t>Hombres</t>
  </si>
  <si>
    <t>Mujeres</t>
  </si>
  <si>
    <t>Sin registro.</t>
  </si>
  <si>
    <t>Nivel educativo</t>
  </si>
  <si>
    <t>Sin escolaridad</t>
  </si>
  <si>
    <t>Primaria incompleta</t>
  </si>
  <si>
    <t>Primaria completa</t>
  </si>
  <si>
    <t>Notas:</t>
  </si>
  <si>
    <t xml:space="preserve">Ocupados </t>
  </si>
  <si>
    <t>Agropecuario</t>
  </si>
  <si>
    <t>Comercio</t>
  </si>
  <si>
    <t>Servicios</t>
  </si>
  <si>
    <t>Con experiencia</t>
  </si>
  <si>
    <t>Sin experiencia</t>
  </si>
  <si>
    <t>Condición de documentos para trabajar</t>
  </si>
  <si>
    <t>Comerciantes</t>
  </si>
  <si>
    <t>Trabajadores en servicios</t>
  </si>
  <si>
    <t>Trabajadores agropecuarios</t>
  </si>
  <si>
    <t>20 a 29 años</t>
  </si>
  <si>
    <t>30 a 39 años</t>
  </si>
  <si>
    <t>40 a 49 años</t>
  </si>
  <si>
    <t>Algún grado de secundaria</t>
  </si>
  <si>
    <t>Algún grado de bachillerato o más</t>
  </si>
  <si>
    <t>Comprende los sectores de minería y extracción del petróleo, y electricidad y agua.</t>
  </si>
  <si>
    <t>15 a 19 años</t>
  </si>
  <si>
    <t>*</t>
  </si>
  <si>
    <t>Coahuila de Zaragoza</t>
  </si>
  <si>
    <t>Michoacán de Ocampo</t>
  </si>
  <si>
    <t>Entidad federativa</t>
  </si>
  <si>
    <t>Grupos de edad</t>
  </si>
  <si>
    <t>50 años o más</t>
  </si>
  <si>
    <t>Región de muestreo</t>
  </si>
  <si>
    <t>Oeste</t>
  </si>
  <si>
    <t>Centro</t>
  </si>
  <si>
    <t>Este</t>
  </si>
  <si>
    <t>Enero - Marzo</t>
  </si>
  <si>
    <t>Abril - Junio</t>
  </si>
  <si>
    <t>Julio - Septiembre</t>
  </si>
  <si>
    <t>Octubre - Diciembre</t>
  </si>
  <si>
    <t>Construcción</t>
  </si>
  <si>
    <t>Profesionistas, técnicos y personal adm.</t>
  </si>
  <si>
    <t>Trimestre de año calendario</t>
  </si>
  <si>
    <t>Lugar de residencia</t>
  </si>
  <si>
    <t>Dimensión geográfica y temporal, 
entidad federativa y 
tipo de localidad de nacimiento</t>
  </si>
  <si>
    <t>Lugar de residencia y
     grupos de edad</t>
  </si>
  <si>
    <t>Con documentos</t>
  </si>
  <si>
    <t>Sin documentos</t>
  </si>
  <si>
    <t>Con ayuda</t>
  </si>
  <si>
    <t>Lugar de residencia y
     nivel educativo</t>
  </si>
  <si>
    <t>Lugar de residencia y
     características de entrada a Estados Unidos</t>
  </si>
  <si>
    <t>Lugar de residencia y
     características sociodemográficas</t>
  </si>
  <si>
    <t>Sector de actividad</t>
  </si>
  <si>
    <t>Características laborales en Estados Unidos</t>
  </si>
  <si>
    <t>Envió</t>
  </si>
  <si>
    <t>No envió</t>
  </si>
  <si>
    <t>Posición en el trabajo</t>
  </si>
  <si>
    <t>Menos de 1 000 dólares</t>
  </si>
  <si>
    <t>De 1 500 a 1 999 dólares</t>
  </si>
  <si>
    <t>De 2 000 a 2 499 dólares</t>
  </si>
  <si>
    <t>De 2 500 a 2 999 dólares</t>
  </si>
  <si>
    <t>De 3 000 o más dólares</t>
  </si>
  <si>
    <t>Ingresos por rango de salario (dólares mensuales)</t>
  </si>
  <si>
    <t>Estados Unidos</t>
  </si>
  <si>
    <t>Condición de envío de remesas</t>
  </si>
  <si>
    <t>Condición de experiencia migratoria previa en Estados Unidos</t>
  </si>
  <si>
    <t>Condición de documentos para cruzar</t>
  </si>
  <si>
    <r>
      <t xml:space="preserve">Con documentos </t>
    </r>
    <r>
      <rPr>
        <vertAlign val="superscript"/>
        <sz val="10"/>
        <rFont val="Arial"/>
        <family val="2"/>
      </rPr>
      <t>1</t>
    </r>
  </si>
  <si>
    <t>Condición de ayuda para cruzar</t>
  </si>
  <si>
    <r>
      <t xml:space="preserve">Sin ayuda </t>
    </r>
    <r>
      <rPr>
        <vertAlign val="superscript"/>
        <sz val="10"/>
        <rFont val="Arial"/>
        <family val="2"/>
      </rPr>
      <t>1</t>
    </r>
  </si>
  <si>
    <t>Condición de ocupación en Estados Unidos</t>
  </si>
  <si>
    <r>
      <t xml:space="preserve">No ocupados </t>
    </r>
    <r>
      <rPr>
        <vertAlign val="superscript"/>
        <sz val="10"/>
        <rFont val="Arial"/>
        <family val="2"/>
      </rPr>
      <t>2</t>
    </r>
  </si>
  <si>
    <t>De 1 000 a 1 499 dólares</t>
  </si>
  <si>
    <t>Manufacturero</t>
  </si>
  <si>
    <t>Trabajador por su cuenta</t>
  </si>
  <si>
    <t>Comprende trabajadores familiares sin pago, patrón y otra.</t>
  </si>
  <si>
    <t>Incluye a los que permanecieron horas en Estados Unidos.</t>
  </si>
  <si>
    <t>Sin ingreso</t>
  </si>
  <si>
    <t>Tiempo de estancia en Estados Unidos</t>
  </si>
  <si>
    <t>De un día a menos de un mes</t>
  </si>
  <si>
    <t>De un mes a menos de tres meses</t>
  </si>
  <si>
    <t>De tres meses a menos de un año</t>
  </si>
  <si>
    <t>De un año a menos de tres años</t>
  </si>
  <si>
    <t>De tres años o más</t>
  </si>
  <si>
    <t>Excluye a los migrantes que estuvieron menos de un día en Estados Unidos.</t>
  </si>
  <si>
    <t>Lugar de residencia,
     tiempo de estancia y
          posesión de documentos</t>
  </si>
  <si>
    <t>Trabajadores en la industria</t>
  </si>
  <si>
    <t>Trabajadores en la construcción</t>
  </si>
  <si>
    <r>
      <t>Voluntario</t>
    </r>
    <r>
      <rPr>
        <vertAlign val="superscript"/>
        <sz val="10"/>
        <rFont val="Arial"/>
        <family val="2"/>
      </rPr>
      <t>1</t>
    </r>
  </si>
  <si>
    <r>
      <t>No voluntario</t>
    </r>
    <r>
      <rPr>
        <vertAlign val="superscript"/>
        <sz val="10"/>
        <rFont val="Arial"/>
        <family val="2"/>
      </rPr>
      <t>2</t>
    </r>
  </si>
  <si>
    <t>Incluye a quienes regresan a México por no haber encontrado trabajo o por haberse terminado el trabajo, razones personales y otras razones.</t>
  </si>
  <si>
    <t>Incluye a quienes fueron devueltos a México por las autoridades migratorias de Estados Unidos.</t>
  </si>
  <si>
    <t>Razón de retorno a México</t>
  </si>
  <si>
    <t>Algún grado de bachillerato</t>
  </si>
  <si>
    <t>Algún grado de licenciatura o más</t>
  </si>
  <si>
    <t xml:space="preserve">Algún grado de bachillerato </t>
  </si>
  <si>
    <t>Menos de 30 casos muestrales.</t>
  </si>
  <si>
    <t>Cuadro 6.2.3.12.</t>
  </si>
  <si>
    <t>Cuadro 6.2.3.11.</t>
  </si>
  <si>
    <t>Cuadro 6.2.3.10.</t>
  </si>
  <si>
    <t>Cuadro 6.2.3.9.</t>
  </si>
  <si>
    <t>Cuadro 6.2.3.8.</t>
  </si>
  <si>
    <t>Cuadro 6.2.3.7.</t>
  </si>
  <si>
    <t>Cuadro 6.2.3.6.</t>
  </si>
  <si>
    <t>Cuadro 6.2.3.5.</t>
  </si>
  <si>
    <t>Cuadro 6.2.3.4.</t>
  </si>
  <si>
    <t>Cuadro 6.2.3.3.</t>
  </si>
  <si>
    <t>Cuadro 6.2.3.2.</t>
  </si>
  <si>
    <t>Cuadro 6.2.3.1.</t>
  </si>
  <si>
    <t xml:space="preserve"> </t>
  </si>
  <si>
    <t>Absolutos</t>
  </si>
  <si>
    <t>Porcentajes</t>
  </si>
  <si>
    <t>N/C</t>
  </si>
  <si>
    <t>Los porcentajes se estiman respecto al total de respuestas válidas, omitiendo los no especificados.</t>
  </si>
  <si>
    <t>No
 especificado</t>
  </si>
  <si>
    <t>No 
especificado</t>
  </si>
  <si>
    <t>Incluye a los que viajaron directamente a Estados Unidos por avión, esto se aplica a partir del 10o. levantamiento.</t>
  </si>
  <si>
    <r>
      <t>Tipo de localidad</t>
    </r>
    <r>
      <rPr>
        <b/>
        <vertAlign val="superscript"/>
        <sz val="10"/>
        <rFont val="Arial"/>
        <family val="2"/>
      </rPr>
      <t>3</t>
    </r>
  </si>
  <si>
    <t>Para las definiciones de localidad de residencia urbana y no urbana, véase Glosario.</t>
  </si>
  <si>
    <r>
      <t xml:space="preserve">No cruzó para trabajar o buscar trabajo </t>
    </r>
    <r>
      <rPr>
        <vertAlign val="superscript"/>
        <sz val="10"/>
        <rFont val="Arial"/>
        <family val="2"/>
      </rPr>
      <t>2</t>
    </r>
  </si>
  <si>
    <r>
      <t>Con documentos</t>
    </r>
    <r>
      <rPr>
        <vertAlign val="superscript"/>
        <sz val="10"/>
        <rFont val="Arial"/>
        <family val="2"/>
      </rPr>
      <t>1</t>
    </r>
  </si>
  <si>
    <r>
      <t>Sin ayuda</t>
    </r>
    <r>
      <rPr>
        <vertAlign val="superscript"/>
        <sz val="10"/>
        <rFont val="Arial"/>
        <family val="2"/>
      </rPr>
      <t>1</t>
    </r>
  </si>
  <si>
    <r>
      <t>No cruzó para trabajar o buscar trabajo</t>
    </r>
    <r>
      <rPr>
        <vertAlign val="superscript"/>
        <sz val="10"/>
        <rFont val="Arial"/>
        <family val="2"/>
      </rPr>
      <t>2</t>
    </r>
  </si>
  <si>
    <t xml:space="preserve">En 2011, debido a cambios en el cuestionario, esta información sólo se captó para aquellos que cruzaron para trabajar o buscar trabajo.  </t>
  </si>
  <si>
    <t>N /C</t>
  </si>
  <si>
    <t>Menos de un día</t>
  </si>
  <si>
    <t>Se refiere a su condición de ocupación durante los últimos 12 meses.</t>
  </si>
  <si>
    <r>
      <t>No ocupados</t>
    </r>
    <r>
      <rPr>
        <vertAlign val="superscript"/>
        <sz val="10"/>
        <rFont val="Arial"/>
        <family val="2"/>
      </rPr>
      <t>2</t>
    </r>
  </si>
  <si>
    <t>Ocupados</t>
  </si>
  <si>
    <r>
      <t>Con documentos</t>
    </r>
    <r>
      <rPr>
        <vertAlign val="superscript"/>
        <sz val="10"/>
        <rFont val="Arial"/>
        <family val="2"/>
      </rPr>
      <t>3</t>
    </r>
  </si>
  <si>
    <r>
      <t>No cruzó para trabajar o buscar trabajo</t>
    </r>
    <r>
      <rPr>
        <vertAlign val="superscript"/>
        <sz val="10"/>
        <rFont val="Arial"/>
        <family val="2"/>
      </rPr>
      <t>4</t>
    </r>
  </si>
  <si>
    <r>
      <t>Sin ayuda</t>
    </r>
    <r>
      <rPr>
        <vertAlign val="superscript"/>
        <sz val="10"/>
        <rFont val="Arial"/>
        <family val="2"/>
      </rPr>
      <t>3</t>
    </r>
  </si>
  <si>
    <r>
      <t>Otro</t>
    </r>
    <r>
      <rPr>
        <vertAlign val="superscript"/>
        <sz val="10"/>
        <rFont val="Arial"/>
        <family val="2"/>
      </rPr>
      <t>2</t>
    </r>
  </si>
  <si>
    <r>
      <t>Otra</t>
    </r>
    <r>
      <rPr>
        <vertAlign val="superscript"/>
        <sz val="10"/>
        <rFont val="Arial"/>
        <family val="2"/>
      </rPr>
      <t>3</t>
    </r>
  </si>
  <si>
    <t>Migrantes Procedentes de Estados Unidos por vía terrestre.</t>
  </si>
  <si>
    <r>
      <t>Migrantes Procedentes de Estados Unidos por vía terrestre ocupados en aquel país.</t>
    </r>
    <r>
      <rPr>
        <b/>
        <vertAlign val="superscript"/>
        <sz val="11"/>
        <rFont val="Arial"/>
        <family val="2"/>
      </rPr>
      <t>1</t>
    </r>
  </si>
  <si>
    <r>
      <t>Migrantes Procedentes de Estados Unidos por vía terrestre ocupados en ese país con residencia en México.</t>
    </r>
    <r>
      <rPr>
        <b/>
        <vertAlign val="superscript"/>
        <sz val="11"/>
        <rFont val="Arial"/>
        <family val="2"/>
      </rPr>
      <t>1</t>
    </r>
  </si>
  <si>
    <t>Querétaro</t>
  </si>
  <si>
    <t>Veracrus de Ignacio de la Llave</t>
  </si>
  <si>
    <t>Migrantes Procedentes de Estados Unidos</t>
  </si>
  <si>
    <t>Cuadros</t>
  </si>
  <si>
    <t>Migrantes Procedentes de Estados Unidos ocupados en aquel país</t>
  </si>
  <si>
    <r>
      <t>Tenencia de matricula consular</t>
    </r>
    <r>
      <rPr>
        <b/>
        <vertAlign val="superscript"/>
        <sz val="10"/>
        <rFont val="Arial"/>
        <family val="2"/>
      </rPr>
      <t>1</t>
    </r>
  </si>
  <si>
    <r>
      <t>Tenencia de credencial para votar con fotografía</t>
    </r>
    <r>
      <rPr>
        <b/>
        <vertAlign val="superscript"/>
        <sz val="10"/>
        <rFont val="Arial"/>
        <family val="2"/>
      </rPr>
      <t>1</t>
    </r>
  </si>
  <si>
    <r>
      <t>Tenencia de licencia para manejar en Estados Unidos</t>
    </r>
    <r>
      <rPr>
        <b/>
        <vertAlign val="superscript"/>
        <sz val="10"/>
        <rFont val="Arial"/>
        <family val="2"/>
      </rPr>
      <t>1</t>
    </r>
  </si>
  <si>
    <r>
      <t>Tenencia de acta de nacimiento mexicana</t>
    </r>
    <r>
      <rPr>
        <b/>
        <vertAlign val="superscript"/>
        <sz val="10"/>
        <rFont val="Arial"/>
        <family val="2"/>
      </rPr>
      <t>1</t>
    </r>
  </si>
  <si>
    <r>
      <t>Tenencia de Pasaporte mexicano</t>
    </r>
    <r>
      <rPr>
        <b/>
        <vertAlign val="superscript"/>
        <sz val="10"/>
        <rFont val="Arial"/>
        <family val="2"/>
      </rPr>
      <t>1</t>
    </r>
  </si>
  <si>
    <r>
      <t>Tenencia de Clave Única de Registro de  Población</t>
    </r>
    <r>
      <rPr>
        <b/>
        <vertAlign val="superscript"/>
        <sz val="10"/>
        <rFont val="Arial"/>
        <family val="2"/>
      </rPr>
      <t>1</t>
    </r>
  </si>
  <si>
    <r>
      <t xml:space="preserve">Tenencia de credencial para votar con fotografía </t>
    </r>
    <r>
      <rPr>
        <b/>
        <vertAlign val="superscript"/>
        <sz val="10"/>
        <rFont val="Arial"/>
        <family val="2"/>
      </rPr>
      <t>1</t>
    </r>
  </si>
  <si>
    <t>Cruzó desde pequeño y se quedó a trabajar allá</t>
  </si>
  <si>
    <t>Ocupación u oficio</t>
  </si>
  <si>
    <t>Índice</t>
  </si>
  <si>
    <t/>
  </si>
  <si>
    <t>Trabajador a sueldo fijo</t>
  </si>
  <si>
    <t>Trrabajador a destajo o por obra</t>
  </si>
  <si>
    <t>No especiificado</t>
  </si>
  <si>
    <t>No especificdo</t>
  </si>
  <si>
    <t>EMIF NORTE 2017</t>
  </si>
  <si>
    <t>Dimensión geográfica y temporal, entidad federativa y tipo de localidad de nacimiento, según lugar de residencia y razón de retorno a México, 2017</t>
  </si>
  <si>
    <t>Lugar de residencia por grupos de edad, según sexo, 2017</t>
  </si>
  <si>
    <t>Lugar de residencia por nivel educativo, según sexo, 2017</t>
  </si>
  <si>
    <t>Lugar de residencia por características de entrada a Estados Unidos, según sexo, 2017</t>
  </si>
  <si>
    <t>Lugar de residencia por tiempo de estancia en Estados Unidos y posesión de documentos oficiales, según sexo, 2017</t>
  </si>
  <si>
    <t>Lugar de residencia por nivel educativo, según grupos de edad, 2017</t>
  </si>
  <si>
    <t>Lugar de residencia por características de entrada a Estados Unidos, según grupos de edad, 2017</t>
  </si>
  <si>
    <t>Lugar de residencia por características de entrada a Estados Unidos, según nivel educativo, 2017</t>
  </si>
  <si>
    <t>Lugar de residencia por características sociodemográficas, según condición de ocupación en Estados Unidos, 2017</t>
  </si>
  <si>
    <t>Lugar de residencia por características de entrada a Estados Unidos, según condición de ocupación en aquel país, 2017</t>
  </si>
  <si>
    <t>Características laborales en Estados Unidos según lugar de residencia, 2017</t>
  </si>
  <si>
    <t>Características laborales en Estados Unidos según condición de documentos para trabajar, 2017</t>
  </si>
  <si>
    <t>N.D.</t>
  </si>
  <si>
    <t>No disponible</t>
  </si>
  <si>
    <t>Puesto o posición en la ocupación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</si>
</sst>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###\ ###\ ###"/>
    <numFmt numFmtId="165" formatCode="_-* #,##0.0_-;\-* #,##0.0_-;_-* &quot;-&quot;??_-;_-@_-"/>
    <numFmt numFmtId="166" formatCode="_-* #\ ###\ ##0_-;\-* #\ ###\ ##0_-;_-* &quot;---&quot;??_-;_-@_-"/>
    <numFmt numFmtId="167" formatCode="_-* #\ ###\ ##0_-;\-* #\ ###\ ##0_-;_-* &quot;---&quot;_-;_-@_-"/>
    <numFmt numFmtId="168" formatCode="###.0\ ###\ ###"/>
    <numFmt numFmtId="169" formatCode="_-* #,##0_-;\-* #,##0_-;_-* &quot;-&quot;??_-;_-@_-"/>
    <numFmt numFmtId="170" formatCode="0.0"/>
    <numFmt numFmtId="171" formatCode="###0"/>
  </numFmts>
  <fonts count="23">
    <font>
      <sz val="10"/>
      <name val="CG Omeg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G Omega"/>
    </font>
    <font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u/>
      <sz val="10"/>
      <color indexed="12"/>
      <name val="CG Omega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10"/>
      <color rgb="FF00B050"/>
      <name val="Arial"/>
      <family val="2"/>
    </font>
    <font>
      <sz val="11"/>
      <name val="Calibri"/>
      <family val="2"/>
      <scheme val="minor"/>
    </font>
    <font>
      <b/>
      <sz val="9"/>
      <color indexed="60"/>
      <name val="Arial"/>
      <family val="2"/>
    </font>
    <font>
      <sz val="9"/>
      <color indexed="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2" fillId="0" borderId="0"/>
    <xf numFmtId="0" fontId="1" fillId="0" borderId="0"/>
    <xf numFmtId="0" fontId="6" fillId="0" borderId="0"/>
    <xf numFmtId="0" fontId="6" fillId="0" borderId="0"/>
  </cellStyleXfs>
  <cellXfs count="260">
    <xf numFmtId="0" fontId="0" fillId="0" borderId="0" xfId="0"/>
    <xf numFmtId="0" fontId="8" fillId="0" borderId="0" xfId="0" applyFont="1" applyFill="1"/>
    <xf numFmtId="0" fontId="8" fillId="0" borderId="1" xfId="0" applyFont="1" applyFill="1" applyBorder="1"/>
    <xf numFmtId="0" fontId="8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wrapText="1"/>
    </xf>
    <xf numFmtId="0" fontId="8" fillId="0" borderId="2" xfId="0" applyFont="1" applyFill="1" applyBorder="1"/>
    <xf numFmtId="0" fontId="8" fillId="0" borderId="0" xfId="0" applyFont="1" applyFill="1" applyBorder="1"/>
    <xf numFmtId="0" fontId="9" fillId="0" borderId="0" xfId="0" applyFont="1" applyFill="1"/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3" applyFont="1" applyFill="1" applyAlignment="1">
      <alignment horizontal="right"/>
    </xf>
    <xf numFmtId="0" fontId="10" fillId="0" borderId="0" xfId="3" applyFont="1" applyFill="1"/>
    <xf numFmtId="41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/>
    <xf numFmtId="0" fontId="11" fillId="0" borderId="1" xfId="0" applyFont="1" applyFill="1" applyBorder="1"/>
    <xf numFmtId="0" fontId="8" fillId="0" borderId="0" xfId="0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left"/>
    </xf>
    <xf numFmtId="0" fontId="13" fillId="0" borderId="0" xfId="0" quotePrefix="1" applyFont="1" applyFill="1" applyAlignment="1">
      <alignment horizontal="center"/>
    </xf>
    <xf numFmtId="166" fontId="9" fillId="0" borderId="0" xfId="0" applyNumberFormat="1" applyFont="1" applyFill="1"/>
    <xf numFmtId="166" fontId="8" fillId="0" borderId="0" xfId="0" applyNumberFormat="1" applyFont="1" applyFill="1"/>
    <xf numFmtId="166" fontId="10" fillId="0" borderId="0" xfId="0" applyNumberFormat="1" applyFont="1" applyFill="1"/>
    <xf numFmtId="0" fontId="8" fillId="0" borderId="0" xfId="2" applyFont="1" applyFill="1"/>
    <xf numFmtId="0" fontId="9" fillId="0" borderId="0" xfId="0" applyFont="1" applyFill="1" applyAlignment="1"/>
    <xf numFmtId="0" fontId="10" fillId="0" borderId="0" xfId="0" applyFont="1" applyFill="1" applyAlignment="1">
      <alignment horizontal="right" vertical="top"/>
    </xf>
    <xf numFmtId="0" fontId="13" fillId="0" borderId="0" xfId="0" quotePrefix="1" applyFont="1" applyFill="1" applyAlignment="1">
      <alignment horizontal="center" vertical="top"/>
    </xf>
    <xf numFmtId="164" fontId="9" fillId="0" borderId="0" xfId="0" applyNumberFormat="1" applyFont="1" applyFill="1" applyAlignment="1">
      <alignment horizontal="left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166" fontId="10" fillId="0" borderId="0" xfId="0" applyNumberFormat="1" applyFont="1" applyFill="1" applyAlignment="1">
      <alignment horizontal="right"/>
    </xf>
    <xf numFmtId="0" fontId="10" fillId="0" borderId="0" xfId="0" applyFont="1" applyFill="1" applyAlignment="1"/>
    <xf numFmtId="167" fontId="8" fillId="0" borderId="0" xfId="0" applyNumberFormat="1" applyFont="1" applyFill="1"/>
    <xf numFmtId="0" fontId="8" fillId="0" borderId="0" xfId="0" applyNumberFormat="1" applyFont="1" applyFill="1" applyAlignment="1">
      <alignment horizontal="center" vertical="center"/>
    </xf>
    <xf numFmtId="0" fontId="0" fillId="0" borderId="0" xfId="0" applyFill="1" applyAlignment="1"/>
    <xf numFmtId="0" fontId="10" fillId="0" borderId="0" xfId="0" applyFont="1" applyFill="1" applyAlignment="1">
      <alignment wrapText="1"/>
    </xf>
    <xf numFmtId="0" fontId="11" fillId="0" borderId="0" xfId="0" applyFont="1" applyFill="1" applyBorder="1"/>
    <xf numFmtId="0" fontId="7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wrapText="1"/>
    </xf>
    <xf numFmtId="0" fontId="8" fillId="0" borderId="2" xfId="2" applyFont="1" applyFill="1" applyBorder="1" applyAlignment="1"/>
    <xf numFmtId="165" fontId="9" fillId="0" borderId="0" xfId="1" applyNumberFormat="1" applyFont="1" applyFill="1"/>
    <xf numFmtId="165" fontId="6" fillId="0" borderId="0" xfId="1" applyNumberFormat="1" applyFont="1" applyFill="1"/>
    <xf numFmtId="167" fontId="6" fillId="0" borderId="0" xfId="0" applyNumberFormat="1" applyFont="1" applyFill="1" applyAlignment="1">
      <alignment horizontal="right"/>
    </xf>
    <xf numFmtId="166" fontId="6" fillId="0" borderId="0" xfId="0" applyNumberFormat="1" applyFont="1" applyFill="1"/>
    <xf numFmtId="0" fontId="8" fillId="2" borderId="0" xfId="0" applyFont="1" applyFill="1"/>
    <xf numFmtId="167" fontId="8" fillId="2" borderId="0" xfId="0" applyNumberFormat="1" applyFont="1" applyFill="1"/>
    <xf numFmtId="164" fontId="9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1" xfId="0" applyFont="1" applyFill="1" applyBorder="1"/>
    <xf numFmtId="0" fontId="11" fillId="2" borderId="0" xfId="0" applyFont="1" applyFill="1" applyBorder="1"/>
    <xf numFmtId="0" fontId="11" fillId="2" borderId="0" xfId="0" applyFont="1" applyFill="1"/>
    <xf numFmtId="0" fontId="9" fillId="2" borderId="0" xfId="0" applyFont="1" applyFill="1" applyAlignment="1">
      <alignment horizontal="center"/>
    </xf>
    <xf numFmtId="0" fontId="8" fillId="2" borderId="2" xfId="0" applyFont="1" applyFill="1" applyBorder="1"/>
    <xf numFmtId="0" fontId="8" fillId="2" borderId="0" xfId="0" applyFont="1" applyFill="1" applyBorder="1"/>
    <xf numFmtId="0" fontId="8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164" fontId="8" fillId="2" borderId="0" xfId="0" applyNumberFormat="1" applyFont="1" applyFill="1" applyAlignment="1">
      <alignment horizontal="left"/>
    </xf>
    <xf numFmtId="166" fontId="9" fillId="2" borderId="0" xfId="0" applyNumberFormat="1" applyFont="1" applyFill="1"/>
    <xf numFmtId="165" fontId="9" fillId="2" borderId="0" xfId="1" applyNumberFormat="1" applyFont="1" applyFill="1"/>
    <xf numFmtId="165" fontId="6" fillId="2" borderId="0" xfId="1" applyNumberFormat="1" applyFont="1" applyFill="1"/>
    <xf numFmtId="167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/>
    <xf numFmtId="0" fontId="8" fillId="2" borderId="1" xfId="0" applyFont="1" applyFill="1" applyBorder="1"/>
    <xf numFmtId="0" fontId="10" fillId="2" borderId="0" xfId="0" applyFont="1" applyFill="1"/>
    <xf numFmtId="0" fontId="10" fillId="2" borderId="0" xfId="0" applyFont="1" applyFill="1" applyAlignment="1">
      <alignment horizontal="right"/>
    </xf>
    <xf numFmtId="0" fontId="13" fillId="2" borderId="0" xfId="0" quotePrefix="1" applyFont="1" applyFill="1" applyAlignment="1">
      <alignment horizontal="center"/>
    </xf>
    <xf numFmtId="0" fontId="10" fillId="2" borderId="0" xfId="0" applyFont="1" applyFill="1" applyAlignment="1"/>
    <xf numFmtId="166" fontId="10" fillId="2" borderId="0" xfId="0" applyNumberFormat="1" applyFont="1" applyFill="1"/>
    <xf numFmtId="41" fontId="10" fillId="2" borderId="0" xfId="0" applyNumberFormat="1" applyFont="1" applyFill="1" applyAlignment="1">
      <alignment horizontal="center"/>
    </xf>
    <xf numFmtId="0" fontId="12" fillId="2" borderId="0" xfId="0" quotePrefix="1" applyFont="1" applyFill="1" applyAlignment="1">
      <alignment horizontal="center"/>
    </xf>
    <xf numFmtId="0" fontId="10" fillId="2" borderId="0" xfId="3" applyFont="1" applyFill="1" applyAlignment="1">
      <alignment horizontal="right"/>
    </xf>
    <xf numFmtId="0" fontId="10" fillId="2" borderId="0" xfId="3" applyFont="1" applyFill="1"/>
    <xf numFmtId="0" fontId="8" fillId="2" borderId="0" xfId="0" applyFont="1" applyFill="1" applyAlignment="1">
      <alignment horizontal="center"/>
    </xf>
    <xf numFmtId="0" fontId="10" fillId="2" borderId="0" xfId="0" applyFont="1" applyFill="1" applyBorder="1" applyAlignment="1"/>
    <xf numFmtId="167" fontId="9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0" fontId="10" fillId="2" borderId="0" xfId="0" applyFont="1" applyFill="1" applyAlignment="1"/>
    <xf numFmtId="0" fontId="6" fillId="0" borderId="0" xfId="0" applyFont="1" applyFill="1"/>
    <xf numFmtId="0" fontId="6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/>
    <xf numFmtId="164" fontId="6" fillId="0" borderId="0" xfId="0" applyNumberFormat="1" applyFont="1" applyFill="1" applyAlignment="1">
      <alignment horizontal="left"/>
    </xf>
    <xf numFmtId="0" fontId="6" fillId="0" borderId="0" xfId="2" applyFont="1" applyFill="1"/>
    <xf numFmtId="167" fontId="6" fillId="0" borderId="0" xfId="0" applyNumberFormat="1" applyFont="1" applyFill="1"/>
    <xf numFmtId="0" fontId="6" fillId="0" borderId="1" xfId="0" applyFont="1" applyFill="1" applyBorder="1"/>
    <xf numFmtId="0" fontId="6" fillId="2" borderId="0" xfId="0" applyFont="1" applyFill="1"/>
    <xf numFmtId="0" fontId="6" fillId="2" borderId="2" xfId="0" applyFont="1" applyFill="1" applyBorder="1"/>
    <xf numFmtId="0" fontId="6" fillId="2" borderId="0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64" fontId="6" fillId="2" borderId="0" xfId="0" applyNumberFormat="1" applyFont="1" applyFill="1" applyAlignment="1">
      <alignment horizontal="left"/>
    </xf>
    <xf numFmtId="167" fontId="6" fillId="2" borderId="0" xfId="0" applyNumberFormat="1" applyFont="1" applyFill="1"/>
    <xf numFmtId="0" fontId="6" fillId="2" borderId="1" xfId="0" applyFont="1" applyFill="1" applyBorder="1"/>
    <xf numFmtId="165" fontId="6" fillId="0" borderId="0" xfId="1" applyNumberFormat="1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10" fillId="2" borderId="0" xfId="0" applyFont="1" applyFill="1" applyAlignment="1"/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8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/>
    <xf numFmtId="0" fontId="8" fillId="2" borderId="0" xfId="0" applyFont="1" applyFill="1" applyAlignment="1">
      <alignment horizontal="left" vertical="center"/>
    </xf>
    <xf numFmtId="0" fontId="10" fillId="2" borderId="0" xfId="0" applyFont="1" applyFill="1" applyAlignment="1">
      <alignment wrapText="1"/>
    </xf>
    <xf numFmtId="168" fontId="9" fillId="2" borderId="0" xfId="0" applyNumberFormat="1" applyFont="1" applyFill="1" applyAlignment="1">
      <alignment horizontal="right"/>
    </xf>
    <xf numFmtId="164" fontId="9" fillId="2" borderId="0" xfId="0" applyNumberFormat="1" applyFont="1" applyFill="1" applyAlignment="1"/>
    <xf numFmtId="165" fontId="6" fillId="2" borderId="0" xfId="1" applyNumberFormat="1" applyFont="1" applyFill="1" applyAlignment="1">
      <alignment horizontal="right"/>
    </xf>
    <xf numFmtId="0" fontId="6" fillId="0" borderId="0" xfId="0" applyFont="1" applyFill="1" applyAlignment="1">
      <alignment horizontal="center" wrapText="1"/>
    </xf>
    <xf numFmtId="0" fontId="10" fillId="0" borderId="0" xfId="0" applyFont="1" applyFill="1" applyAlignment="1"/>
    <xf numFmtId="0" fontId="9" fillId="0" borderId="0" xfId="0" applyFont="1"/>
    <xf numFmtId="0" fontId="6" fillId="0" borderId="0" xfId="0" applyFont="1"/>
    <xf numFmtId="0" fontId="7" fillId="0" borderId="1" xfId="0" applyFont="1" applyFill="1" applyBorder="1"/>
    <xf numFmtId="0" fontId="9" fillId="2" borderId="0" xfId="0" applyFont="1" applyFill="1"/>
    <xf numFmtId="0" fontId="9" fillId="0" borderId="2" xfId="0" applyFont="1" applyFill="1" applyBorder="1"/>
    <xf numFmtId="0" fontId="9" fillId="0" borderId="1" xfId="0" applyFont="1" applyFill="1" applyBorder="1"/>
    <xf numFmtId="0" fontId="18" fillId="0" borderId="0" xfId="0" applyFont="1" applyFill="1"/>
    <xf numFmtId="0" fontId="18" fillId="0" borderId="0" xfId="3" applyFont="1" applyFill="1"/>
    <xf numFmtId="166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/>
    <xf numFmtId="0" fontId="6" fillId="2" borderId="0" xfId="0" applyNumberFormat="1" applyFont="1" applyFill="1" applyAlignment="1">
      <alignment horizontal="center" vertical="center" wrapText="1"/>
    </xf>
    <xf numFmtId="0" fontId="6" fillId="0" borderId="0" xfId="0" applyFont="1" applyFill="1" applyBorder="1"/>
    <xf numFmtId="0" fontId="6" fillId="2" borderId="0" xfId="0" applyFont="1" applyFill="1" applyAlignment="1">
      <alignment horizontal="left"/>
    </xf>
    <xf numFmtId="170" fontId="9" fillId="2" borderId="0" xfId="1" applyNumberFormat="1" applyFont="1" applyFill="1"/>
    <xf numFmtId="170" fontId="9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 vertical="center"/>
    </xf>
    <xf numFmtId="0" fontId="10" fillId="2" borderId="0" xfId="0" applyFont="1" applyFill="1" applyAlignment="1"/>
    <xf numFmtId="0" fontId="6" fillId="2" borderId="0" xfId="0" applyFont="1" applyFill="1" applyAlignment="1"/>
    <xf numFmtId="0" fontId="10" fillId="2" borderId="0" xfId="0" applyFont="1" applyFill="1" applyAlignment="1"/>
    <xf numFmtId="0" fontId="6" fillId="2" borderId="0" xfId="0" applyFont="1" applyFill="1" applyAlignment="1"/>
    <xf numFmtId="164" fontId="19" fillId="0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17" fillId="0" borderId="0" xfId="4" applyFont="1" applyFill="1" applyAlignment="1" applyProtection="1">
      <alignment horizontal="center"/>
    </xf>
    <xf numFmtId="0" fontId="6" fillId="2" borderId="2" xfId="0" applyFont="1" applyFill="1" applyBorder="1" applyAlignment="1">
      <alignment vertical="center"/>
    </xf>
    <xf numFmtId="0" fontId="10" fillId="0" borderId="0" xfId="0" applyFont="1" applyFill="1" applyAlignment="1"/>
    <xf numFmtId="0" fontId="0" fillId="0" borderId="0" xfId="0" applyFill="1" applyAlignment="1"/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6" fillId="0" borderId="0" xfId="0" applyFont="1" applyFill="1" applyAlignment="1"/>
    <xf numFmtId="0" fontId="10" fillId="2" borderId="0" xfId="0" applyFont="1" applyFill="1" applyAlignment="1"/>
    <xf numFmtId="0" fontId="6" fillId="2" borderId="0" xfId="0" applyFont="1" applyFill="1" applyAlignment="1"/>
    <xf numFmtId="0" fontId="6" fillId="0" borderId="0" xfId="0" applyFont="1" applyFill="1" applyAlignment="1"/>
    <xf numFmtId="167" fontId="9" fillId="0" borderId="0" xfId="0" applyNumberFormat="1" applyFont="1" applyFill="1"/>
    <xf numFmtId="0" fontId="10" fillId="2" borderId="0" xfId="0" applyFont="1" applyFill="1" applyAlignment="1"/>
    <xf numFmtId="0" fontId="8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8" fillId="2" borderId="0" xfId="2" applyFont="1" applyFill="1"/>
    <xf numFmtId="0" fontId="8" fillId="2" borderId="2" xfId="2" applyFont="1" applyFill="1" applyBorder="1" applyAlignment="1"/>
    <xf numFmtId="167" fontId="6" fillId="2" borderId="2" xfId="0" applyNumberFormat="1" applyFont="1" applyFill="1" applyBorder="1"/>
    <xf numFmtId="164" fontId="6" fillId="2" borderId="2" xfId="0" applyNumberFormat="1" applyFont="1" applyFill="1" applyBorder="1" applyAlignment="1">
      <alignment horizontal="left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2" applyFont="1" applyFill="1"/>
    <xf numFmtId="164" fontId="19" fillId="2" borderId="0" xfId="0" applyNumberFormat="1" applyFont="1" applyFill="1" applyAlignment="1">
      <alignment horizontal="left"/>
    </xf>
    <xf numFmtId="0" fontId="0" fillId="2" borderId="0" xfId="0" applyFont="1" applyFill="1"/>
    <xf numFmtId="166" fontId="6" fillId="2" borderId="2" xfId="0" applyNumberFormat="1" applyFont="1" applyFill="1" applyBorder="1"/>
    <xf numFmtId="0" fontId="6" fillId="2" borderId="3" xfId="0" applyFont="1" applyFill="1" applyBorder="1"/>
    <xf numFmtId="0" fontId="6" fillId="2" borderId="0" xfId="0" applyNumberFormat="1" applyFont="1" applyFill="1" applyAlignment="1">
      <alignment vertical="center" wrapText="1"/>
    </xf>
    <xf numFmtId="169" fontId="6" fillId="2" borderId="0" xfId="1" applyNumberFormat="1" applyFont="1" applyFill="1"/>
    <xf numFmtId="0" fontId="9" fillId="2" borderId="0" xfId="0" applyFont="1" applyFill="1" applyBorder="1" applyAlignment="1"/>
    <xf numFmtId="0" fontId="10" fillId="2" borderId="0" xfId="0" applyFont="1" applyFill="1" applyAlignment="1"/>
    <xf numFmtId="0" fontId="9" fillId="2" borderId="0" xfId="0" applyFont="1" applyFill="1" applyAlignment="1"/>
    <xf numFmtId="0" fontId="0" fillId="2" borderId="2" xfId="0" applyFont="1" applyFill="1" applyBorder="1"/>
    <xf numFmtId="3" fontId="21" fillId="0" borderId="0" xfId="9" applyNumberFormat="1" applyFont="1" applyBorder="1" applyAlignment="1">
      <alignment horizontal="center" vertical="top"/>
    </xf>
    <xf numFmtId="167" fontId="8" fillId="2" borderId="0" xfId="0" applyNumberFormat="1" applyFont="1" applyFill="1" applyBorder="1"/>
    <xf numFmtId="171" fontId="22" fillId="0" borderId="0" xfId="10" applyNumberFormat="1" applyFont="1" applyBorder="1" applyAlignment="1">
      <alignment horizontal="right" vertical="top"/>
    </xf>
    <xf numFmtId="0" fontId="10" fillId="2" borderId="0" xfId="0" applyFont="1" applyFill="1" applyAlignment="1">
      <alignment horizontal="right" vertical="top"/>
    </xf>
    <xf numFmtId="0" fontId="13" fillId="2" borderId="0" xfId="0" quotePrefix="1" applyFont="1" applyFill="1" applyAlignment="1">
      <alignment horizontal="center" vertical="top"/>
    </xf>
    <xf numFmtId="166" fontId="10" fillId="2" borderId="0" xfId="0" applyNumberFormat="1" applyFont="1" applyFill="1" applyAlignment="1">
      <alignment vertical="center"/>
    </xf>
    <xf numFmtId="0" fontId="8" fillId="2" borderId="1" xfId="0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8" fillId="2" borderId="0" xfId="0" applyFont="1" applyFill="1" applyAlignment="1"/>
    <xf numFmtId="0" fontId="10" fillId="2" borderId="0" xfId="0" applyFont="1" applyFill="1" applyAlignment="1"/>
    <xf numFmtId="0" fontId="9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6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/>
    <xf numFmtId="0" fontId="7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6" fillId="2" borderId="0" xfId="0" applyFont="1" applyFill="1" applyAlignment="1"/>
    <xf numFmtId="0" fontId="8" fillId="2" borderId="0" xfId="0" applyFont="1" applyFill="1" applyAlignment="1"/>
    <xf numFmtId="167" fontId="9" fillId="2" borderId="0" xfId="0" applyNumberFormat="1" applyFont="1" applyFill="1"/>
    <xf numFmtId="0" fontId="6" fillId="2" borderId="0" xfId="0" applyFont="1" applyFill="1" applyAlignment="1">
      <alignment wrapText="1"/>
    </xf>
    <xf numFmtId="0" fontId="20" fillId="2" borderId="0" xfId="5" applyFont="1" applyFill="1"/>
    <xf numFmtId="0" fontId="10" fillId="0" borderId="0" xfId="0" applyFont="1" applyFill="1" applyAlignment="1"/>
    <xf numFmtId="0" fontId="17" fillId="0" borderId="0" xfId="4" applyFont="1" applyAlignment="1" applyProtection="1">
      <alignment horizontal="left"/>
    </xf>
    <xf numFmtId="0" fontId="6" fillId="2" borderId="0" xfId="0" applyFont="1" applyFill="1" applyAlignment="1">
      <alignment horizontal="center" vertical="center"/>
    </xf>
    <xf numFmtId="0" fontId="6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ont="1" applyFill="1" applyAlignment="1"/>
    <xf numFmtId="0" fontId="6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0" fillId="2" borderId="0" xfId="0" applyFont="1" applyFill="1" applyAlignment="1"/>
    <xf numFmtId="0" fontId="0" fillId="2" borderId="0" xfId="0" applyFill="1" applyAlignment="1"/>
    <xf numFmtId="0" fontId="6" fillId="0" borderId="0" xfId="2" applyFont="1" applyFill="1" applyAlignment="1"/>
    <xf numFmtId="0" fontId="9" fillId="0" borderId="0" xfId="2" applyFont="1" applyFill="1" applyAlignment="1"/>
    <xf numFmtId="0" fontId="8" fillId="0" borderId="0" xfId="0" applyFont="1" applyFill="1" applyAlignment="1">
      <alignment horizontal="left" vertical="center" wrapText="1"/>
    </xf>
    <xf numFmtId="0" fontId="0" fillId="0" borderId="0" xfId="0" applyFill="1" applyAlignment="1">
      <alignment wrapText="1"/>
    </xf>
    <xf numFmtId="0" fontId="8" fillId="0" borderId="0" xfId="2" applyFont="1" applyFill="1" applyAlignment="1"/>
    <xf numFmtId="0" fontId="7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/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/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/>
    <xf numFmtId="0" fontId="6" fillId="0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10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wrapText="1"/>
    </xf>
    <xf numFmtId="0" fontId="9" fillId="2" borderId="0" xfId="0" applyFont="1" applyFill="1" applyAlignment="1">
      <alignment wrapText="1"/>
    </xf>
    <xf numFmtId="0" fontId="9" fillId="2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wrapText="1"/>
    </xf>
    <xf numFmtId="0" fontId="6" fillId="2" borderId="0" xfId="0" applyFont="1" applyFill="1" applyAlignment="1"/>
    <xf numFmtId="0" fontId="8" fillId="2" borderId="0" xfId="0" applyFont="1" applyFill="1" applyAlignment="1"/>
    <xf numFmtId="0" fontId="8" fillId="0" borderId="0" xfId="0" applyNumberFormat="1" applyFont="1" applyFill="1" applyAlignment="1">
      <alignment horizontal="center" vertical="center"/>
    </xf>
    <xf numFmtId="0" fontId="8" fillId="2" borderId="1" xfId="0" applyFont="1" applyFill="1" applyBorder="1" applyAlignment="1"/>
    <xf numFmtId="0" fontId="8" fillId="2" borderId="0" xfId="0" applyNumberFormat="1" applyFont="1" applyFill="1" applyAlignment="1">
      <alignment horizontal="center" vertical="center"/>
    </xf>
    <xf numFmtId="167" fontId="9" fillId="2" borderId="0" xfId="0" applyNumberFormat="1" applyFont="1" applyFill="1" applyAlignment="1">
      <alignment horizontal="center"/>
    </xf>
    <xf numFmtId="166" fontId="6" fillId="2" borderId="0" xfId="0" applyNumberFormat="1" applyFont="1" applyFill="1" applyAlignment="1">
      <alignment horizontal="center"/>
    </xf>
    <xf numFmtId="3" fontId="0" fillId="2" borderId="0" xfId="0" applyNumberFormat="1" applyFont="1" applyFill="1"/>
  </cellXfs>
  <cellStyles count="11">
    <cellStyle name="Comma" xfId="1" builtinId="3"/>
    <cellStyle name="Hyperlink" xfId="4" builtinId="8"/>
    <cellStyle name="Normal" xfId="0" builtinId="0"/>
    <cellStyle name="Normal 2" xfId="5" xr:uid="{00000000-0005-0000-0000-000003000000}"/>
    <cellStyle name="Normal 3" xfId="6" xr:uid="{00000000-0005-0000-0000-000004000000}"/>
    <cellStyle name="Normal 4" xfId="7" xr:uid="{00000000-0005-0000-0000-000005000000}"/>
    <cellStyle name="Normal 5" xfId="8" xr:uid="{00000000-0005-0000-0000-000006000000}"/>
    <cellStyle name="Normal_Sheet3" xfId="9" xr:uid="{00000000-0005-0000-0000-000007000000}"/>
    <cellStyle name="Normal_Sheet3_1" xfId="10" xr:uid="{00000000-0005-0000-0000-000008000000}"/>
    <cellStyle name="Normal_SUR_2004(150606)" xfId="2" xr:uid="{00000000-0005-0000-0000-000009000000}"/>
    <cellStyle name="Normal_TJ_EUS18 REG_RES 2Periodos" xfId="3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showGridLines="0" tabSelected="1" zoomScaleNormal="100" workbookViewId="0"/>
  </sheetViews>
  <sheetFormatPr defaultColWidth="11.42578125" defaultRowHeight="12.75"/>
  <cols>
    <col min="1" max="16384" width="11.42578125" style="114"/>
  </cols>
  <sheetData>
    <row r="1" spans="1:12">
      <c r="A1" s="113" t="s">
        <v>189</v>
      </c>
    </row>
    <row r="3" spans="1:12">
      <c r="A3" s="113" t="s">
        <v>171</v>
      </c>
    </row>
    <row r="4" spans="1:12">
      <c r="A4" s="114" t="s">
        <v>172</v>
      </c>
    </row>
    <row r="5" spans="1:12">
      <c r="A5" s="114" t="s">
        <v>171</v>
      </c>
    </row>
    <row r="6" spans="1:12">
      <c r="B6" s="206" t="s">
        <v>190</v>
      </c>
      <c r="C6" s="206"/>
      <c r="D6" s="206"/>
      <c r="E6" s="206"/>
      <c r="F6" s="206"/>
      <c r="G6" s="206"/>
      <c r="H6" s="206"/>
      <c r="I6" s="206"/>
      <c r="J6" s="206"/>
      <c r="K6" s="206"/>
      <c r="L6" s="206"/>
    </row>
    <row r="7" spans="1:12">
      <c r="B7" s="206" t="s">
        <v>191</v>
      </c>
      <c r="C7" s="206"/>
      <c r="D7" s="206"/>
      <c r="E7" s="206"/>
      <c r="F7" s="206"/>
      <c r="G7" s="206"/>
      <c r="H7" s="206"/>
      <c r="I7" s="206"/>
      <c r="J7" s="206"/>
      <c r="K7" s="206"/>
      <c r="L7" s="206"/>
    </row>
    <row r="8" spans="1:12">
      <c r="B8" s="206" t="s">
        <v>192</v>
      </c>
      <c r="C8" s="206"/>
      <c r="D8" s="206"/>
      <c r="E8" s="206"/>
      <c r="F8" s="206"/>
      <c r="G8" s="206"/>
      <c r="H8" s="206"/>
      <c r="I8" s="206"/>
      <c r="J8" s="206"/>
      <c r="K8" s="206"/>
      <c r="L8" s="206"/>
    </row>
    <row r="9" spans="1:12">
      <c r="B9" s="206" t="s">
        <v>193</v>
      </c>
      <c r="C9" s="206"/>
      <c r="D9" s="206"/>
      <c r="E9" s="206"/>
      <c r="F9" s="206"/>
      <c r="G9" s="206"/>
      <c r="H9" s="206"/>
      <c r="I9" s="206"/>
      <c r="J9" s="206"/>
      <c r="K9" s="206"/>
      <c r="L9" s="206"/>
    </row>
    <row r="10" spans="1:12">
      <c r="B10" s="206" t="s">
        <v>194</v>
      </c>
      <c r="C10" s="206"/>
      <c r="D10" s="206"/>
      <c r="E10" s="206"/>
      <c r="F10" s="206"/>
      <c r="G10" s="206"/>
      <c r="H10" s="206"/>
      <c r="I10" s="206"/>
      <c r="J10" s="206"/>
      <c r="K10" s="206"/>
      <c r="L10" s="206"/>
    </row>
    <row r="11" spans="1:12">
      <c r="B11" s="206" t="s">
        <v>195</v>
      </c>
      <c r="C11" s="206"/>
      <c r="D11" s="206"/>
      <c r="E11" s="206"/>
      <c r="F11" s="206"/>
      <c r="G11" s="206"/>
      <c r="H11" s="206"/>
      <c r="I11" s="206"/>
      <c r="J11" s="206"/>
      <c r="K11" s="206"/>
      <c r="L11" s="206"/>
    </row>
    <row r="12" spans="1:12">
      <c r="B12" s="206" t="s">
        <v>196</v>
      </c>
      <c r="C12" s="206"/>
      <c r="D12" s="206"/>
      <c r="E12" s="206"/>
      <c r="F12" s="206"/>
      <c r="G12" s="206"/>
      <c r="H12" s="206"/>
      <c r="I12" s="206"/>
      <c r="J12" s="206"/>
      <c r="K12" s="206"/>
      <c r="L12" s="206"/>
    </row>
    <row r="13" spans="1:12">
      <c r="B13" s="206" t="s">
        <v>197</v>
      </c>
      <c r="C13" s="206"/>
      <c r="D13" s="206"/>
      <c r="E13" s="206"/>
      <c r="F13" s="206"/>
      <c r="G13" s="206"/>
      <c r="H13" s="206"/>
      <c r="I13" s="206"/>
      <c r="J13" s="206"/>
      <c r="K13" s="206"/>
      <c r="L13" s="206"/>
    </row>
    <row r="14" spans="1:12">
      <c r="B14" s="206" t="s">
        <v>198</v>
      </c>
      <c r="C14" s="206"/>
      <c r="D14" s="206"/>
      <c r="E14" s="206"/>
      <c r="F14" s="206"/>
      <c r="G14" s="206"/>
      <c r="H14" s="206"/>
      <c r="I14" s="206"/>
      <c r="J14" s="206"/>
      <c r="K14" s="206"/>
      <c r="L14" s="206"/>
    </row>
    <row r="15" spans="1:12">
      <c r="B15" s="206" t="s">
        <v>199</v>
      </c>
      <c r="C15" s="206"/>
      <c r="D15" s="206"/>
      <c r="E15" s="206"/>
      <c r="F15" s="206"/>
      <c r="G15" s="206"/>
      <c r="H15" s="206"/>
      <c r="I15" s="206"/>
      <c r="J15" s="206"/>
      <c r="K15" s="206"/>
      <c r="L15" s="206"/>
    </row>
    <row r="16" spans="1:12">
      <c r="A16" s="114" t="s">
        <v>173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</row>
    <row r="17" spans="2:12">
      <c r="B17" s="206" t="s">
        <v>200</v>
      </c>
      <c r="C17" s="206"/>
      <c r="D17" s="206"/>
      <c r="E17" s="206"/>
      <c r="F17" s="206"/>
      <c r="G17" s="206"/>
      <c r="H17" s="206"/>
      <c r="I17" s="206"/>
      <c r="J17" s="206"/>
      <c r="K17" s="206"/>
      <c r="L17" s="206"/>
    </row>
    <row r="18" spans="2:12">
      <c r="B18" s="206" t="s">
        <v>201</v>
      </c>
      <c r="C18" s="206"/>
      <c r="D18" s="206"/>
      <c r="E18" s="206"/>
      <c r="F18" s="206"/>
      <c r="G18" s="206"/>
      <c r="H18" s="206"/>
      <c r="I18" s="206"/>
      <c r="J18" s="206"/>
      <c r="K18" s="206"/>
      <c r="L18" s="206"/>
    </row>
    <row r="23" spans="2:12">
      <c r="D23" s="114" t="s">
        <v>141</v>
      </c>
    </row>
  </sheetData>
  <mergeCells count="12">
    <mergeCell ref="B18:L18"/>
    <mergeCell ref="B6:L6"/>
    <mergeCell ref="B7:L7"/>
    <mergeCell ref="B8:L8"/>
    <mergeCell ref="B9:L9"/>
    <mergeCell ref="B10:L10"/>
    <mergeCell ref="B11:L11"/>
    <mergeCell ref="B12:L12"/>
    <mergeCell ref="B13:L13"/>
    <mergeCell ref="B14:L14"/>
    <mergeCell ref="B15:L15"/>
    <mergeCell ref="B17:L17"/>
  </mergeCells>
  <hyperlinks>
    <hyperlink ref="B6" location="EU6.2.3.1_Tot!A1" display="EU6.2.3.1_Tot!A1" xr:uid="{00000000-0004-0000-0000-000000000000}"/>
    <hyperlink ref="B8" location="EU6.2.3.3_Tot!A1" display="EU6.2.3.3_Tot!A1" xr:uid="{00000000-0004-0000-0000-000001000000}"/>
    <hyperlink ref="B9" location="EU6.2.3.4_Tot!A1" display="EU6.2.3.4_Tot!A1" xr:uid="{00000000-0004-0000-0000-000002000000}"/>
    <hyperlink ref="B10" location="EU6.2.3.5_Tot!A1" display="EU6.2.3.5_Tot!A1" xr:uid="{00000000-0004-0000-0000-000003000000}"/>
    <hyperlink ref="B11" location="EU6.2.3.6_Tot!A1" display="EU6.2.3.6_Tot!A1" xr:uid="{00000000-0004-0000-0000-000004000000}"/>
    <hyperlink ref="B12" location="EU6.2.3.7_Tot!A1" display="EU6.2.3.7_Tot!A1" xr:uid="{00000000-0004-0000-0000-000005000000}"/>
    <hyperlink ref="B13" location="EU6.2.3.8_Tot!A1" display="EU6.2.3.8_Tot!A1" xr:uid="{00000000-0004-0000-0000-000006000000}"/>
    <hyperlink ref="B14" location="EU6.2.3.9_Tot!A1" display="EU6.2.3.9_Tot!A1" xr:uid="{00000000-0004-0000-0000-000007000000}"/>
    <hyperlink ref="B15" location="EU6.2.3.10_Tot!A1" display="EU6.2.3.10_Tot!A1" xr:uid="{00000000-0004-0000-0000-000008000000}"/>
    <hyperlink ref="B17" location="EU6.2.3.11_OcupEU!A1" display="EU6.2.3.11_OcupEU!A1" xr:uid="{00000000-0004-0000-0000-000009000000}"/>
    <hyperlink ref="B18" location="EU6.2.3.12_OcupEU!A1" display="EU6.2.3.12_OcupEU!A1" xr:uid="{00000000-0004-0000-0000-00000A000000}"/>
    <hyperlink ref="B7" location="EU6.2.3.2_Tot!A1" display="EU6.2.3.2_Tot!A1" xr:uid="{00000000-0004-0000-0000-00000B000000}"/>
  </hyperlinks>
  <pageMargins left="0.7" right="0.7" top="0.75" bottom="0.75" header="0.3" footer="0.3"/>
  <pageSetup paperSize="11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43"/>
  <sheetViews>
    <sheetView showGridLines="0" zoomScaleNormal="100" zoomScaleSheetLayoutView="50" workbookViewId="0">
      <selection sqref="A1:Q1"/>
    </sheetView>
  </sheetViews>
  <sheetFormatPr defaultColWidth="11.42578125" defaultRowHeight="12.75"/>
  <cols>
    <col min="1" max="1" width="5.7109375" style="1" customWidth="1"/>
    <col min="2" max="2" width="7" style="1" customWidth="1"/>
    <col min="3" max="3" width="20.85546875" style="45" customWidth="1"/>
    <col min="4" max="4" width="10" style="90" bestFit="1" customWidth="1"/>
    <col min="5" max="5" width="3.7109375" style="90" customWidth="1"/>
    <col min="6" max="6" width="12.7109375" style="90" customWidth="1"/>
    <col min="7" max="7" width="3.7109375" style="90" customWidth="1"/>
    <col min="8" max="8" width="12.7109375" style="90" customWidth="1"/>
    <col min="9" max="9" width="3.7109375" style="90" customWidth="1"/>
    <col min="10" max="10" width="12.85546875" style="90" bestFit="1" customWidth="1"/>
    <col min="11" max="11" width="4.140625" style="90" customWidth="1"/>
    <col min="12" max="12" width="14" style="90" bestFit="1" customWidth="1"/>
    <col min="13" max="13" width="3.7109375" style="90" customWidth="1"/>
    <col min="14" max="14" width="13.7109375" style="90" customWidth="1"/>
    <col min="15" max="15" width="3.7109375" style="90" customWidth="1"/>
    <col min="16" max="16" width="14.28515625" style="90" customWidth="1"/>
    <col min="17" max="17" width="3.7109375" style="90" customWidth="1"/>
    <col min="18" max="18" width="3" style="1" customWidth="1"/>
    <col min="19" max="19" width="8.5703125" style="1" customWidth="1"/>
    <col min="20" max="16384" width="11.42578125" style="1"/>
  </cols>
  <sheetData>
    <row r="1" spans="1:19" s="38" customFormat="1" ht="15">
      <c r="A1" s="221" t="s">
        <v>140</v>
      </c>
      <c r="B1" s="221"/>
      <c r="C1" s="221"/>
      <c r="D1" s="221"/>
      <c r="E1" s="221"/>
      <c r="F1" s="221"/>
      <c r="G1" s="221"/>
      <c r="H1" s="221"/>
      <c r="I1" s="221"/>
      <c r="J1" s="222"/>
      <c r="K1" s="222"/>
      <c r="L1" s="222"/>
      <c r="M1" s="222"/>
      <c r="N1" s="222"/>
      <c r="O1" s="222"/>
      <c r="P1" s="222"/>
      <c r="Q1" s="222"/>
      <c r="R1" s="125"/>
      <c r="S1" s="141" t="s">
        <v>183</v>
      </c>
    </row>
    <row r="2" spans="1:19" s="38" customFormat="1" ht="15">
      <c r="A2" s="221" t="s">
        <v>166</v>
      </c>
      <c r="B2" s="221"/>
      <c r="C2" s="221"/>
      <c r="D2" s="221"/>
      <c r="E2" s="221"/>
      <c r="F2" s="221"/>
      <c r="G2" s="221"/>
      <c r="H2" s="221"/>
      <c r="I2" s="221"/>
      <c r="J2" s="222"/>
      <c r="K2" s="222"/>
      <c r="L2" s="222"/>
      <c r="M2" s="222"/>
      <c r="N2" s="222"/>
      <c r="O2" s="222"/>
      <c r="P2" s="222"/>
      <c r="Q2" s="222"/>
      <c r="R2" s="125"/>
      <c r="S2" s="125"/>
    </row>
    <row r="3" spans="1:19" s="38" customFormat="1" ht="15">
      <c r="A3" s="223" t="s">
        <v>190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125"/>
      <c r="S3" s="125"/>
    </row>
    <row r="4" spans="1:19" s="15" customFormat="1" ht="6.95" customHeight="1" thickBot="1">
      <c r="A4" s="16"/>
      <c r="B4" s="16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6"/>
      <c r="S4" s="36"/>
    </row>
    <row r="5" spans="1:19" ht="6" customHeight="1"/>
    <row r="6" spans="1:19" ht="12.75" customHeight="1">
      <c r="D6" s="209" t="s">
        <v>142</v>
      </c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</row>
    <row r="7" spans="1:19" ht="6" customHeight="1"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</row>
    <row r="8" spans="1:19" ht="6" customHeight="1"/>
    <row r="9" spans="1:19" ht="12.75" customHeight="1">
      <c r="A9" s="218" t="s">
        <v>76</v>
      </c>
      <c r="B9" s="218"/>
      <c r="C9" s="218"/>
      <c r="D9" s="207" t="s">
        <v>0</v>
      </c>
      <c r="E9" s="207"/>
      <c r="F9" s="208" t="s">
        <v>75</v>
      </c>
      <c r="G9" s="208"/>
      <c r="H9" s="208"/>
      <c r="I9" s="208"/>
      <c r="J9" s="208"/>
      <c r="K9" s="208"/>
      <c r="L9" s="208"/>
      <c r="M9" s="208"/>
      <c r="N9" s="211"/>
      <c r="O9" s="211"/>
      <c r="P9" s="211"/>
      <c r="Q9" s="211"/>
      <c r="R9" s="144"/>
      <c r="S9" s="124"/>
    </row>
    <row r="10" spans="1:19" ht="6" customHeight="1">
      <c r="A10" s="218"/>
      <c r="B10" s="218"/>
      <c r="C10" s="218"/>
      <c r="D10" s="207"/>
      <c r="E10" s="207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17"/>
      <c r="S10" s="17"/>
    </row>
    <row r="11" spans="1:19" ht="6" customHeight="1">
      <c r="A11" s="218"/>
      <c r="B11" s="218"/>
      <c r="C11" s="218"/>
      <c r="D11" s="207"/>
      <c r="E11" s="207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47"/>
      <c r="S11" s="123"/>
    </row>
    <row r="12" spans="1:19" s="5" customFormat="1" ht="12.75" customHeight="1">
      <c r="A12" s="218"/>
      <c r="B12" s="218"/>
      <c r="C12" s="218"/>
      <c r="D12" s="207"/>
      <c r="E12" s="207"/>
      <c r="F12" s="212" t="s">
        <v>14</v>
      </c>
      <c r="G12" s="212"/>
      <c r="H12" s="213"/>
      <c r="I12" s="213"/>
      <c r="J12" s="213"/>
      <c r="K12" s="191"/>
      <c r="L12" s="212" t="s">
        <v>95</v>
      </c>
      <c r="M12" s="212"/>
      <c r="N12" s="212"/>
      <c r="O12" s="212"/>
      <c r="P12" s="212"/>
      <c r="Q12" s="212"/>
      <c r="R12" s="145"/>
      <c r="S12" s="126"/>
    </row>
    <row r="13" spans="1:19" s="7" customFormat="1" ht="6" customHeight="1">
      <c r="A13" s="219"/>
      <c r="B13" s="219"/>
      <c r="C13" s="219"/>
      <c r="D13" s="211"/>
      <c r="E13" s="211"/>
      <c r="F13" s="91"/>
      <c r="G13" s="91"/>
      <c r="H13" s="91"/>
      <c r="I13" s="91"/>
      <c r="J13" s="91"/>
      <c r="K13" s="92"/>
      <c r="L13" s="91"/>
      <c r="M13" s="91"/>
      <c r="N13" s="91"/>
      <c r="O13" s="91"/>
      <c r="P13" s="91"/>
      <c r="Q13" s="91"/>
    </row>
    <row r="14" spans="1:19" ht="6" customHeight="1">
      <c r="A14" s="219"/>
      <c r="B14" s="219"/>
      <c r="C14" s="219"/>
      <c r="D14" s="211"/>
      <c r="E14" s="211"/>
    </row>
    <row r="15" spans="1:19" ht="12.75" customHeight="1">
      <c r="A15" s="219"/>
      <c r="B15" s="219"/>
      <c r="C15" s="219"/>
      <c r="D15" s="211"/>
      <c r="E15" s="211"/>
      <c r="F15" s="207" t="s">
        <v>124</v>
      </c>
      <c r="G15" s="207"/>
      <c r="H15" s="207"/>
      <c r="I15" s="207"/>
      <c r="J15" s="207"/>
      <c r="L15" s="207" t="s">
        <v>124</v>
      </c>
      <c r="M15" s="207"/>
      <c r="N15" s="207"/>
      <c r="O15" s="207"/>
      <c r="P15" s="207"/>
      <c r="Q15" s="207"/>
    </row>
    <row r="16" spans="1:19" ht="6" customHeight="1">
      <c r="A16" s="219"/>
      <c r="B16" s="219"/>
      <c r="C16" s="219"/>
      <c r="D16" s="211"/>
      <c r="E16" s="211"/>
      <c r="F16" s="91"/>
      <c r="G16" s="91"/>
      <c r="H16" s="91"/>
      <c r="I16" s="91"/>
      <c r="J16" s="91"/>
      <c r="L16" s="91"/>
      <c r="M16" s="91"/>
      <c r="N16" s="91"/>
      <c r="O16" s="91"/>
      <c r="P16" s="91"/>
      <c r="Q16" s="91"/>
    </row>
    <row r="17" spans="1:20" ht="6" customHeight="1">
      <c r="A17" s="219"/>
      <c r="B17" s="219"/>
      <c r="C17" s="219"/>
      <c r="D17" s="211"/>
      <c r="E17" s="211"/>
    </row>
    <row r="18" spans="1:20" ht="24" customHeight="1">
      <c r="A18" s="219"/>
      <c r="B18" s="219"/>
      <c r="C18" s="219"/>
      <c r="D18" s="211"/>
      <c r="E18" s="211"/>
      <c r="F18" s="186" t="s">
        <v>120</v>
      </c>
      <c r="G18" s="186"/>
      <c r="H18" s="186" t="s">
        <v>121</v>
      </c>
      <c r="I18" s="186"/>
      <c r="J18" s="157" t="s">
        <v>146</v>
      </c>
      <c r="K18" s="189"/>
      <c r="L18" s="186" t="s">
        <v>120</v>
      </c>
      <c r="M18" s="186"/>
      <c r="N18" s="186" t="s">
        <v>121</v>
      </c>
      <c r="O18" s="186"/>
      <c r="P18" s="212" t="s">
        <v>147</v>
      </c>
      <c r="Q18" s="212"/>
    </row>
    <row r="19" spans="1:20" ht="5.25" customHeight="1">
      <c r="A19" s="6"/>
      <c r="B19" s="6"/>
      <c r="C19" s="54"/>
      <c r="D19" s="91"/>
      <c r="E19" s="91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17"/>
      <c r="S19" s="17"/>
    </row>
    <row r="20" spans="1:20" ht="6" customHeight="1"/>
    <row r="21" spans="1:20">
      <c r="A21" s="217" t="s">
        <v>64</v>
      </c>
      <c r="B21" s="217"/>
      <c r="C21" s="217"/>
      <c r="D21" s="202">
        <v>763506</v>
      </c>
      <c r="E21" s="95" t="s">
        <v>184</v>
      </c>
      <c r="F21" s="202">
        <v>107774</v>
      </c>
      <c r="G21" s="202" t="s">
        <v>184</v>
      </c>
      <c r="H21" s="202">
        <v>20502</v>
      </c>
      <c r="I21" s="202" t="s">
        <v>184</v>
      </c>
      <c r="J21" s="202">
        <v>13862</v>
      </c>
      <c r="K21" s="95" t="s">
        <v>184</v>
      </c>
      <c r="L21" s="202">
        <v>562452</v>
      </c>
      <c r="M21" s="202" t="s">
        <v>184</v>
      </c>
      <c r="N21" s="202">
        <v>9149</v>
      </c>
      <c r="O21" s="202" t="s">
        <v>184</v>
      </c>
      <c r="P21" s="202">
        <v>49767</v>
      </c>
      <c r="Q21" s="95" t="s">
        <v>184</v>
      </c>
      <c r="R21" s="139"/>
      <c r="S21" s="18"/>
    </row>
    <row r="22" spans="1:20">
      <c r="A22" s="23"/>
      <c r="B22" s="220" t="s">
        <v>65</v>
      </c>
      <c r="C22" s="220"/>
      <c r="D22" s="96">
        <v>465532</v>
      </c>
      <c r="E22" s="95" t="s">
        <v>184</v>
      </c>
      <c r="F22" s="96">
        <v>62783</v>
      </c>
      <c r="G22" s="96" t="s">
        <v>184</v>
      </c>
      <c r="H22" s="96">
        <v>2199</v>
      </c>
      <c r="I22" s="96" t="s">
        <v>58</v>
      </c>
      <c r="J22" s="96">
        <v>3215</v>
      </c>
      <c r="K22" s="95" t="s">
        <v>58</v>
      </c>
      <c r="L22" s="96">
        <v>369635</v>
      </c>
      <c r="M22" s="96" t="s">
        <v>184</v>
      </c>
      <c r="N22" s="96">
        <v>7840</v>
      </c>
      <c r="O22" s="96" t="s">
        <v>58</v>
      </c>
      <c r="P22" s="96">
        <v>19860</v>
      </c>
      <c r="Q22" s="95" t="s">
        <v>184</v>
      </c>
      <c r="R22" s="139"/>
      <c r="S22" s="18"/>
    </row>
    <row r="23" spans="1:20">
      <c r="A23" s="23"/>
      <c r="B23" s="220" t="s">
        <v>66</v>
      </c>
      <c r="C23" s="220"/>
      <c r="D23" s="96">
        <v>165498</v>
      </c>
      <c r="E23" s="95" t="s">
        <v>184</v>
      </c>
      <c r="F23" s="96">
        <v>20919</v>
      </c>
      <c r="G23" s="96" t="s">
        <v>184</v>
      </c>
      <c r="H23" s="96">
        <v>8888</v>
      </c>
      <c r="I23" s="96" t="s">
        <v>184</v>
      </c>
      <c r="J23" s="96">
        <v>970</v>
      </c>
      <c r="K23" s="95" t="s">
        <v>58</v>
      </c>
      <c r="L23" s="96">
        <v>127424</v>
      </c>
      <c r="M23" s="96" t="s">
        <v>184</v>
      </c>
      <c r="N23" s="96">
        <v>867</v>
      </c>
      <c r="O23" s="96" t="s">
        <v>58</v>
      </c>
      <c r="P23" s="96">
        <v>6430</v>
      </c>
      <c r="Q23" s="95" t="s">
        <v>184</v>
      </c>
      <c r="R23" s="139"/>
      <c r="S23" s="18"/>
    </row>
    <row r="24" spans="1:20">
      <c r="A24" s="23"/>
      <c r="B24" s="220" t="s">
        <v>67</v>
      </c>
      <c r="C24" s="220"/>
      <c r="D24" s="96">
        <v>132476</v>
      </c>
      <c r="E24" s="95" t="s">
        <v>184</v>
      </c>
      <c r="F24" s="96">
        <v>24072</v>
      </c>
      <c r="G24" s="96" t="s">
        <v>184</v>
      </c>
      <c r="H24" s="96">
        <v>9415</v>
      </c>
      <c r="I24" s="96" t="s">
        <v>58</v>
      </c>
      <c r="J24" s="96">
        <v>9677</v>
      </c>
      <c r="K24" s="95" t="s">
        <v>184</v>
      </c>
      <c r="L24" s="96">
        <v>65393</v>
      </c>
      <c r="M24" s="96" t="s">
        <v>184</v>
      </c>
      <c r="N24" s="96">
        <v>442</v>
      </c>
      <c r="O24" s="96" t="s">
        <v>58</v>
      </c>
      <c r="P24" s="96">
        <v>23477</v>
      </c>
      <c r="Q24" s="95" t="s">
        <v>184</v>
      </c>
      <c r="R24" s="139"/>
      <c r="S24" s="18"/>
    </row>
    <row r="25" spans="1:20">
      <c r="A25" s="23"/>
      <c r="B25" s="23"/>
      <c r="C25" s="158"/>
      <c r="D25" s="96"/>
      <c r="E25" s="95"/>
      <c r="F25" s="96"/>
      <c r="G25" s="96"/>
      <c r="H25" s="96"/>
      <c r="I25" s="96"/>
      <c r="J25" s="96"/>
      <c r="K25" s="95"/>
      <c r="L25" s="96"/>
      <c r="M25" s="96"/>
      <c r="N25" s="96"/>
      <c r="O25" s="96"/>
      <c r="P25" s="96"/>
      <c r="Q25" s="95"/>
      <c r="R25" s="18"/>
      <c r="S25" s="18"/>
    </row>
    <row r="26" spans="1:20">
      <c r="A26" s="217" t="s">
        <v>74</v>
      </c>
      <c r="B26" s="217"/>
      <c r="C26" s="217"/>
      <c r="D26" s="202">
        <v>763506</v>
      </c>
      <c r="E26" s="95" t="s">
        <v>184</v>
      </c>
      <c r="F26" s="202">
        <v>107774</v>
      </c>
      <c r="G26" s="202" t="s">
        <v>184</v>
      </c>
      <c r="H26" s="202">
        <v>20502</v>
      </c>
      <c r="I26" s="202" t="s">
        <v>184</v>
      </c>
      <c r="J26" s="202">
        <v>13862</v>
      </c>
      <c r="K26" s="95" t="s">
        <v>184</v>
      </c>
      <c r="L26" s="202">
        <v>562452</v>
      </c>
      <c r="M26" s="202" t="s">
        <v>184</v>
      </c>
      <c r="N26" s="202">
        <v>9149</v>
      </c>
      <c r="O26" s="202" t="s">
        <v>184</v>
      </c>
      <c r="P26" s="202">
        <v>49767</v>
      </c>
      <c r="Q26" s="95" t="s">
        <v>184</v>
      </c>
      <c r="R26" s="139"/>
      <c r="S26" s="139"/>
    </row>
    <row r="27" spans="1:20">
      <c r="A27" s="23"/>
      <c r="B27" s="220" t="s">
        <v>68</v>
      </c>
      <c r="C27" s="220"/>
      <c r="D27" s="96">
        <v>160604</v>
      </c>
      <c r="E27" s="95" t="s">
        <v>184</v>
      </c>
      <c r="F27" s="96">
        <v>29457</v>
      </c>
      <c r="G27" s="96" t="s">
        <v>184</v>
      </c>
      <c r="H27" s="96">
        <v>9199</v>
      </c>
      <c r="I27" s="96" t="s">
        <v>184</v>
      </c>
      <c r="J27" s="96">
        <v>2160</v>
      </c>
      <c r="K27" s="95" t="s">
        <v>58</v>
      </c>
      <c r="L27" s="96">
        <v>111117</v>
      </c>
      <c r="M27" s="96" t="s">
        <v>184</v>
      </c>
      <c r="N27" s="96">
        <v>516</v>
      </c>
      <c r="O27" s="96" t="s">
        <v>58</v>
      </c>
      <c r="P27" s="96">
        <v>8155</v>
      </c>
      <c r="Q27" s="95" t="s">
        <v>184</v>
      </c>
      <c r="R27" s="139"/>
      <c r="S27" s="139"/>
    </row>
    <row r="28" spans="1:20">
      <c r="A28" s="23"/>
      <c r="B28" s="220" t="s">
        <v>69</v>
      </c>
      <c r="C28" s="220"/>
      <c r="D28" s="96">
        <v>157781</v>
      </c>
      <c r="E28" s="95" t="s">
        <v>184</v>
      </c>
      <c r="F28" s="96">
        <v>20642</v>
      </c>
      <c r="G28" s="96" t="s">
        <v>184</v>
      </c>
      <c r="H28" s="96">
        <v>2232</v>
      </c>
      <c r="I28" s="96" t="s">
        <v>184</v>
      </c>
      <c r="J28" s="96">
        <v>2535</v>
      </c>
      <c r="K28" s="95" t="s">
        <v>58</v>
      </c>
      <c r="L28" s="96">
        <v>120463</v>
      </c>
      <c r="M28" s="96" t="s">
        <v>184</v>
      </c>
      <c r="N28" s="96">
        <v>315</v>
      </c>
      <c r="O28" s="96" t="s">
        <v>58</v>
      </c>
      <c r="P28" s="96">
        <v>11594</v>
      </c>
      <c r="Q28" s="95" t="s">
        <v>184</v>
      </c>
      <c r="R28" s="139"/>
      <c r="S28" s="139"/>
    </row>
    <row r="29" spans="1:20">
      <c r="A29" s="23"/>
      <c r="B29" s="220" t="s">
        <v>70</v>
      </c>
      <c r="C29" s="220"/>
      <c r="D29" s="96">
        <v>177644</v>
      </c>
      <c r="E29" s="95" t="s">
        <v>184</v>
      </c>
      <c r="F29" s="96">
        <v>28571</v>
      </c>
      <c r="G29" s="96" t="s">
        <v>184</v>
      </c>
      <c r="H29" s="96">
        <v>4091</v>
      </c>
      <c r="I29" s="96" t="s">
        <v>184</v>
      </c>
      <c r="J29" s="96">
        <v>3169</v>
      </c>
      <c r="K29" s="95" t="s">
        <v>58</v>
      </c>
      <c r="L29" s="96">
        <v>129108</v>
      </c>
      <c r="M29" s="96" t="s">
        <v>184</v>
      </c>
      <c r="N29" s="96">
        <v>2476</v>
      </c>
      <c r="O29" s="96" t="s">
        <v>58</v>
      </c>
      <c r="P29" s="96">
        <v>10229</v>
      </c>
      <c r="Q29" s="95" t="s">
        <v>184</v>
      </c>
      <c r="R29" s="139"/>
      <c r="S29" s="139"/>
    </row>
    <row r="30" spans="1:20">
      <c r="A30" s="23"/>
      <c r="B30" s="220" t="s">
        <v>71</v>
      </c>
      <c r="C30" s="220"/>
      <c r="D30" s="96">
        <v>267478</v>
      </c>
      <c r="E30" s="95" t="s">
        <v>184</v>
      </c>
      <c r="F30" s="96">
        <v>29105</v>
      </c>
      <c r="G30" s="96" t="s">
        <v>184</v>
      </c>
      <c r="H30" s="96">
        <v>4980</v>
      </c>
      <c r="I30" s="96" t="s">
        <v>184</v>
      </c>
      <c r="J30" s="96">
        <v>5999</v>
      </c>
      <c r="K30" s="95" t="s">
        <v>58</v>
      </c>
      <c r="L30" s="96">
        <v>201764</v>
      </c>
      <c r="M30" s="96" t="s">
        <v>184</v>
      </c>
      <c r="N30" s="96">
        <v>5842</v>
      </c>
      <c r="O30" s="96" t="s">
        <v>58</v>
      </c>
      <c r="P30" s="96">
        <v>19788</v>
      </c>
      <c r="Q30" s="95" t="s">
        <v>184</v>
      </c>
      <c r="R30" s="139"/>
      <c r="S30" s="139"/>
    </row>
    <row r="31" spans="1:20">
      <c r="E31" s="95"/>
      <c r="K31" s="95"/>
      <c r="Q31" s="95"/>
      <c r="R31" s="139"/>
      <c r="S31" s="139"/>
    </row>
    <row r="32" spans="1:20" s="8" customFormat="1">
      <c r="A32" s="217" t="s">
        <v>61</v>
      </c>
      <c r="B32" s="217"/>
      <c r="C32" s="217"/>
      <c r="D32" s="202">
        <v>763506</v>
      </c>
      <c r="E32" s="95" t="s">
        <v>184</v>
      </c>
      <c r="F32" s="202">
        <v>107774</v>
      </c>
      <c r="G32" s="202" t="s">
        <v>184</v>
      </c>
      <c r="H32" s="202">
        <v>20502</v>
      </c>
      <c r="I32" s="202" t="s">
        <v>184</v>
      </c>
      <c r="J32" s="202">
        <v>13862</v>
      </c>
      <c r="K32" s="95" t="s">
        <v>184</v>
      </c>
      <c r="L32" s="202">
        <v>562452</v>
      </c>
      <c r="M32" s="202" t="s">
        <v>184</v>
      </c>
      <c r="N32" s="202">
        <v>9149</v>
      </c>
      <c r="O32" s="202" t="s">
        <v>184</v>
      </c>
      <c r="P32" s="202">
        <v>49767</v>
      </c>
      <c r="Q32" s="95" t="s">
        <v>184</v>
      </c>
      <c r="R32" s="18"/>
      <c r="S32" s="18"/>
      <c r="T32" s="154"/>
    </row>
    <row r="33" spans="2:20">
      <c r="B33" s="220" t="s">
        <v>1</v>
      </c>
      <c r="C33" s="220"/>
      <c r="D33" s="96">
        <v>10026</v>
      </c>
      <c r="E33" s="95" t="s">
        <v>184</v>
      </c>
      <c r="F33" s="96">
        <v>2112</v>
      </c>
      <c r="G33" s="96" t="s">
        <v>58</v>
      </c>
      <c r="H33" s="96">
        <v>171</v>
      </c>
      <c r="I33" s="96" t="s">
        <v>58</v>
      </c>
      <c r="J33" s="96">
        <v>87</v>
      </c>
      <c r="K33" s="95" t="s">
        <v>58</v>
      </c>
      <c r="L33" s="96">
        <v>6556</v>
      </c>
      <c r="M33" s="96" t="s">
        <v>184</v>
      </c>
      <c r="N33" s="96">
        <v>1100</v>
      </c>
      <c r="O33" s="96" t="s">
        <v>58</v>
      </c>
      <c r="P33" s="96">
        <v>0</v>
      </c>
      <c r="Q33" s="96"/>
      <c r="R33" s="18"/>
      <c r="S33" s="18"/>
      <c r="T33" s="154"/>
    </row>
    <row r="34" spans="2:20">
      <c r="B34" s="220" t="s">
        <v>2</v>
      </c>
      <c r="C34" s="220"/>
      <c r="D34" s="96">
        <v>25054</v>
      </c>
      <c r="E34" s="95" t="s">
        <v>184</v>
      </c>
      <c r="F34" s="96">
        <v>486</v>
      </c>
      <c r="G34" s="96" t="s">
        <v>58</v>
      </c>
      <c r="H34" s="96">
        <v>140</v>
      </c>
      <c r="I34" s="96" t="s">
        <v>58</v>
      </c>
      <c r="J34" s="96">
        <v>170</v>
      </c>
      <c r="K34" s="95" t="s">
        <v>58</v>
      </c>
      <c r="L34" s="96">
        <v>23945</v>
      </c>
      <c r="M34" s="96" t="s">
        <v>184</v>
      </c>
      <c r="N34" s="96">
        <v>0</v>
      </c>
      <c r="O34" s="96"/>
      <c r="P34" s="96">
        <v>313</v>
      </c>
      <c r="Q34" s="95" t="s">
        <v>58</v>
      </c>
      <c r="R34" s="18"/>
      <c r="S34" s="18"/>
      <c r="T34" s="154"/>
    </row>
    <row r="35" spans="2:20">
      <c r="B35" s="220" t="s">
        <v>3</v>
      </c>
      <c r="C35" s="220"/>
      <c r="D35" s="96">
        <v>608</v>
      </c>
      <c r="E35" s="95" t="s">
        <v>58</v>
      </c>
      <c r="F35" s="96">
        <v>352</v>
      </c>
      <c r="G35" s="96" t="s">
        <v>58</v>
      </c>
      <c r="H35" s="96">
        <v>0</v>
      </c>
      <c r="I35" s="96"/>
      <c r="J35" s="96">
        <v>0</v>
      </c>
      <c r="K35" s="96"/>
      <c r="L35" s="96">
        <v>256</v>
      </c>
      <c r="M35" s="96" t="s">
        <v>58</v>
      </c>
      <c r="N35" s="96">
        <v>0</v>
      </c>
      <c r="O35" s="96"/>
      <c r="P35" s="96">
        <v>0</v>
      </c>
      <c r="Q35" s="96"/>
      <c r="R35" s="18"/>
      <c r="S35" s="18"/>
      <c r="T35" s="154"/>
    </row>
    <row r="36" spans="2:20">
      <c r="B36" s="220" t="s">
        <v>4</v>
      </c>
      <c r="C36" s="220"/>
      <c r="D36" s="96">
        <v>1434</v>
      </c>
      <c r="E36" s="95" t="s">
        <v>58</v>
      </c>
      <c r="F36" s="96">
        <v>308</v>
      </c>
      <c r="G36" s="96" t="s">
        <v>58</v>
      </c>
      <c r="H36" s="96">
        <v>251</v>
      </c>
      <c r="I36" s="96" t="s">
        <v>58</v>
      </c>
      <c r="J36" s="96">
        <v>0</v>
      </c>
      <c r="K36" s="96"/>
      <c r="L36" s="96">
        <v>875</v>
      </c>
      <c r="M36" s="96" t="s">
        <v>58</v>
      </c>
      <c r="N36" s="96">
        <v>0</v>
      </c>
      <c r="O36" s="96"/>
      <c r="P36" s="96">
        <v>0</v>
      </c>
      <c r="Q36" s="96"/>
      <c r="R36" s="18"/>
      <c r="S36" s="18"/>
      <c r="T36" s="154"/>
    </row>
    <row r="37" spans="2:20">
      <c r="B37" s="220" t="s">
        <v>59</v>
      </c>
      <c r="C37" s="220"/>
      <c r="D37" s="96">
        <v>13632</v>
      </c>
      <c r="E37" s="95" t="s">
        <v>184</v>
      </c>
      <c r="F37" s="96">
        <v>2255</v>
      </c>
      <c r="G37" s="96" t="s">
        <v>58</v>
      </c>
      <c r="H37" s="96">
        <v>304</v>
      </c>
      <c r="I37" s="96" t="s">
        <v>58</v>
      </c>
      <c r="J37" s="96">
        <v>0</v>
      </c>
      <c r="K37" s="96"/>
      <c r="L37" s="96">
        <v>10625</v>
      </c>
      <c r="M37" s="96" t="s">
        <v>184</v>
      </c>
      <c r="N37" s="96">
        <v>0</v>
      </c>
      <c r="O37" s="96"/>
      <c r="P37" s="96">
        <v>448</v>
      </c>
      <c r="Q37" s="95" t="s">
        <v>58</v>
      </c>
      <c r="R37" s="18"/>
      <c r="S37" s="18"/>
      <c r="T37" s="154"/>
    </row>
    <row r="38" spans="2:20">
      <c r="B38" s="220" t="s">
        <v>5</v>
      </c>
      <c r="C38" s="220"/>
      <c r="D38" s="96">
        <v>12533</v>
      </c>
      <c r="E38" s="95" t="s">
        <v>184</v>
      </c>
      <c r="F38" s="96">
        <v>1761</v>
      </c>
      <c r="G38" s="96" t="s">
        <v>58</v>
      </c>
      <c r="H38" s="96">
        <v>169</v>
      </c>
      <c r="I38" s="96" t="s">
        <v>58</v>
      </c>
      <c r="J38" s="96">
        <v>0</v>
      </c>
      <c r="K38" s="96"/>
      <c r="L38" s="96">
        <v>10143</v>
      </c>
      <c r="M38" s="96" t="s">
        <v>184</v>
      </c>
      <c r="N38" s="96">
        <v>295</v>
      </c>
      <c r="O38" s="96" t="s">
        <v>58</v>
      </c>
      <c r="P38" s="96">
        <v>165</v>
      </c>
      <c r="Q38" s="95" t="s">
        <v>58</v>
      </c>
      <c r="R38" s="18"/>
      <c r="S38" s="18"/>
      <c r="T38" s="154"/>
    </row>
    <row r="39" spans="2:20">
      <c r="B39" s="220" t="s">
        <v>6</v>
      </c>
      <c r="C39" s="220"/>
      <c r="D39" s="96">
        <v>5867</v>
      </c>
      <c r="E39" s="95" t="s">
        <v>184</v>
      </c>
      <c r="F39" s="96">
        <v>2892</v>
      </c>
      <c r="G39" s="96" t="s">
        <v>58</v>
      </c>
      <c r="H39" s="96">
        <v>1901</v>
      </c>
      <c r="I39" s="96" t="s">
        <v>184</v>
      </c>
      <c r="J39" s="96">
        <v>0</v>
      </c>
      <c r="K39" s="96"/>
      <c r="L39" s="96">
        <v>1074</v>
      </c>
      <c r="M39" s="96" t="s">
        <v>58</v>
      </c>
      <c r="N39" s="96">
        <v>0</v>
      </c>
      <c r="O39" s="96"/>
      <c r="P39" s="96">
        <v>0</v>
      </c>
      <c r="Q39" s="96"/>
      <c r="R39" s="18"/>
      <c r="S39" s="18"/>
      <c r="T39" s="154"/>
    </row>
    <row r="40" spans="2:20">
      <c r="B40" s="220" t="s">
        <v>7</v>
      </c>
      <c r="C40" s="220"/>
      <c r="D40" s="96">
        <v>55979</v>
      </c>
      <c r="E40" s="95" t="s">
        <v>184</v>
      </c>
      <c r="F40" s="96">
        <v>5568</v>
      </c>
      <c r="G40" s="96" t="s">
        <v>184</v>
      </c>
      <c r="H40" s="96">
        <v>158</v>
      </c>
      <c r="I40" s="96" t="s">
        <v>58</v>
      </c>
      <c r="J40" s="96">
        <v>159</v>
      </c>
      <c r="K40" s="95" t="s">
        <v>58</v>
      </c>
      <c r="L40" s="96">
        <v>49159</v>
      </c>
      <c r="M40" s="96" t="s">
        <v>184</v>
      </c>
      <c r="N40" s="96">
        <v>935</v>
      </c>
      <c r="O40" s="96" t="s">
        <v>58</v>
      </c>
      <c r="P40" s="96">
        <v>0</v>
      </c>
      <c r="Q40" s="96"/>
      <c r="R40" s="18"/>
      <c r="S40" s="18"/>
      <c r="T40" s="154"/>
    </row>
    <row r="41" spans="2:20">
      <c r="B41" s="220" t="s">
        <v>8</v>
      </c>
      <c r="C41" s="220"/>
      <c r="D41" s="96">
        <v>41151</v>
      </c>
      <c r="E41" s="95" t="s">
        <v>184</v>
      </c>
      <c r="F41" s="96">
        <v>4112</v>
      </c>
      <c r="G41" s="96" t="s">
        <v>58</v>
      </c>
      <c r="H41" s="96">
        <v>170</v>
      </c>
      <c r="I41" s="96" t="s">
        <v>58</v>
      </c>
      <c r="J41" s="96">
        <v>137</v>
      </c>
      <c r="K41" s="95" t="s">
        <v>58</v>
      </c>
      <c r="L41" s="96">
        <v>35534</v>
      </c>
      <c r="M41" s="96" t="s">
        <v>184</v>
      </c>
      <c r="N41" s="96">
        <v>729</v>
      </c>
      <c r="O41" s="96" t="s">
        <v>58</v>
      </c>
      <c r="P41" s="96">
        <v>469</v>
      </c>
      <c r="Q41" s="95" t="s">
        <v>58</v>
      </c>
      <c r="R41" s="18"/>
      <c r="S41" s="18"/>
      <c r="T41" s="154"/>
    </row>
    <row r="42" spans="2:20">
      <c r="B42" s="220" t="s">
        <v>9</v>
      </c>
      <c r="C42" s="220"/>
      <c r="D42" s="96">
        <v>37717</v>
      </c>
      <c r="E42" s="95" t="s">
        <v>184</v>
      </c>
      <c r="F42" s="96">
        <v>7244</v>
      </c>
      <c r="G42" s="96" t="s">
        <v>58</v>
      </c>
      <c r="H42" s="96">
        <v>222</v>
      </c>
      <c r="I42" s="96" t="s">
        <v>58</v>
      </c>
      <c r="J42" s="96">
        <v>0</v>
      </c>
      <c r="K42" s="96"/>
      <c r="L42" s="96">
        <v>29252</v>
      </c>
      <c r="M42" s="96" t="s">
        <v>184</v>
      </c>
      <c r="N42" s="96">
        <v>332</v>
      </c>
      <c r="O42" s="96" t="s">
        <v>58</v>
      </c>
      <c r="P42" s="96">
        <v>667</v>
      </c>
      <c r="Q42" s="95" t="s">
        <v>58</v>
      </c>
      <c r="R42" s="18"/>
      <c r="S42" s="18"/>
      <c r="T42" s="154"/>
    </row>
    <row r="43" spans="2:20">
      <c r="B43" s="220" t="s">
        <v>10</v>
      </c>
      <c r="C43" s="220"/>
      <c r="D43" s="96">
        <v>46500</v>
      </c>
      <c r="E43" s="95" t="s">
        <v>184</v>
      </c>
      <c r="F43" s="96">
        <v>4988</v>
      </c>
      <c r="G43" s="96" t="s">
        <v>58</v>
      </c>
      <c r="H43" s="96">
        <v>2329</v>
      </c>
      <c r="I43" s="96" t="s">
        <v>58</v>
      </c>
      <c r="J43" s="96">
        <v>208</v>
      </c>
      <c r="K43" s="95" t="s">
        <v>58</v>
      </c>
      <c r="L43" s="96">
        <v>38272</v>
      </c>
      <c r="M43" s="96" t="s">
        <v>184</v>
      </c>
      <c r="N43" s="96">
        <v>410</v>
      </c>
      <c r="O43" s="96" t="s">
        <v>58</v>
      </c>
      <c r="P43" s="96">
        <v>293</v>
      </c>
      <c r="Q43" s="95" t="s">
        <v>58</v>
      </c>
      <c r="R43" s="18"/>
      <c r="S43" s="18"/>
      <c r="T43" s="154"/>
    </row>
    <row r="44" spans="2:20">
      <c r="B44" s="220" t="s">
        <v>11</v>
      </c>
      <c r="C44" s="220"/>
      <c r="D44" s="96">
        <v>23990</v>
      </c>
      <c r="E44" s="95" t="s">
        <v>184</v>
      </c>
      <c r="F44" s="96">
        <v>4698</v>
      </c>
      <c r="G44" s="96" t="s">
        <v>58</v>
      </c>
      <c r="H44" s="96">
        <v>2549</v>
      </c>
      <c r="I44" s="96" t="s">
        <v>184</v>
      </c>
      <c r="J44" s="96">
        <v>222</v>
      </c>
      <c r="K44" s="95" t="s">
        <v>58</v>
      </c>
      <c r="L44" s="96">
        <v>16154</v>
      </c>
      <c r="M44" s="96" t="s">
        <v>184</v>
      </c>
      <c r="N44" s="96">
        <v>367</v>
      </c>
      <c r="O44" s="96" t="s">
        <v>58</v>
      </c>
      <c r="P44" s="96">
        <v>0</v>
      </c>
      <c r="Q44" s="96"/>
      <c r="R44" s="18"/>
      <c r="S44" s="18"/>
      <c r="T44" s="154"/>
    </row>
    <row r="45" spans="2:20">
      <c r="B45" s="220" t="s">
        <v>12</v>
      </c>
      <c r="C45" s="220"/>
      <c r="D45" s="96">
        <v>8782</v>
      </c>
      <c r="E45" s="95" t="s">
        <v>184</v>
      </c>
      <c r="F45" s="96">
        <v>3100</v>
      </c>
      <c r="G45" s="96" t="s">
        <v>58</v>
      </c>
      <c r="H45" s="96">
        <v>1221</v>
      </c>
      <c r="I45" s="96" t="s">
        <v>58</v>
      </c>
      <c r="J45" s="96">
        <v>616</v>
      </c>
      <c r="K45" s="95" t="s">
        <v>58</v>
      </c>
      <c r="L45" s="96">
        <v>3845</v>
      </c>
      <c r="M45" s="96" t="s">
        <v>184</v>
      </c>
      <c r="N45" s="96">
        <v>0</v>
      </c>
      <c r="O45" s="96"/>
      <c r="P45" s="96">
        <v>0</v>
      </c>
      <c r="Q45" s="96"/>
      <c r="R45" s="18"/>
      <c r="S45" s="18"/>
      <c r="T45" s="154"/>
    </row>
    <row r="46" spans="2:20">
      <c r="B46" s="220" t="s">
        <v>13</v>
      </c>
      <c r="C46" s="220"/>
      <c r="D46" s="96">
        <v>107466</v>
      </c>
      <c r="E46" s="95" t="s">
        <v>184</v>
      </c>
      <c r="F46" s="96">
        <v>15123</v>
      </c>
      <c r="G46" s="96" t="s">
        <v>184</v>
      </c>
      <c r="H46" s="96">
        <v>291</v>
      </c>
      <c r="I46" s="96" t="s">
        <v>58</v>
      </c>
      <c r="J46" s="96">
        <v>460</v>
      </c>
      <c r="K46" s="95" t="s">
        <v>58</v>
      </c>
      <c r="L46" s="96">
        <v>89256</v>
      </c>
      <c r="M46" s="96" t="s">
        <v>184</v>
      </c>
      <c r="N46" s="96">
        <v>682</v>
      </c>
      <c r="O46" s="96" t="s">
        <v>58</v>
      </c>
      <c r="P46" s="96">
        <v>1654</v>
      </c>
      <c r="Q46" s="95" t="s">
        <v>58</v>
      </c>
      <c r="R46" s="18"/>
      <c r="S46" s="18"/>
      <c r="T46" s="154"/>
    </row>
    <row r="47" spans="2:20">
      <c r="B47" s="220" t="s">
        <v>14</v>
      </c>
      <c r="C47" s="220"/>
      <c r="D47" s="96">
        <v>14237</v>
      </c>
      <c r="E47" s="95" t="s">
        <v>184</v>
      </c>
      <c r="F47" s="96">
        <v>2714</v>
      </c>
      <c r="G47" s="96" t="s">
        <v>58</v>
      </c>
      <c r="H47" s="96">
        <v>239</v>
      </c>
      <c r="I47" s="96" t="s">
        <v>58</v>
      </c>
      <c r="J47" s="96">
        <v>0</v>
      </c>
      <c r="K47" s="96"/>
      <c r="L47" s="96">
        <v>11146</v>
      </c>
      <c r="M47" s="96" t="s">
        <v>184</v>
      </c>
      <c r="N47" s="96">
        <v>0</v>
      </c>
      <c r="O47" s="96"/>
      <c r="P47" s="96">
        <v>138</v>
      </c>
      <c r="Q47" s="95" t="s">
        <v>58</v>
      </c>
      <c r="R47" s="18"/>
      <c r="S47" s="18"/>
      <c r="T47" s="154"/>
    </row>
    <row r="48" spans="2:20">
      <c r="B48" s="220" t="s">
        <v>60</v>
      </c>
      <c r="C48" s="220"/>
      <c r="D48" s="96">
        <v>78431</v>
      </c>
      <c r="E48" s="95" t="s">
        <v>184</v>
      </c>
      <c r="F48" s="96">
        <v>9139</v>
      </c>
      <c r="G48" s="96" t="s">
        <v>184</v>
      </c>
      <c r="H48" s="96">
        <v>1064</v>
      </c>
      <c r="I48" s="96" t="s">
        <v>58</v>
      </c>
      <c r="J48" s="96">
        <v>256</v>
      </c>
      <c r="K48" s="95" t="s">
        <v>58</v>
      </c>
      <c r="L48" s="96">
        <v>66258</v>
      </c>
      <c r="M48" s="96" t="s">
        <v>184</v>
      </c>
      <c r="N48" s="96">
        <v>869</v>
      </c>
      <c r="O48" s="96" t="s">
        <v>58</v>
      </c>
      <c r="P48" s="96">
        <v>845</v>
      </c>
      <c r="Q48" s="95" t="s">
        <v>58</v>
      </c>
      <c r="R48" s="18"/>
      <c r="S48" s="18"/>
      <c r="T48" s="154"/>
    </row>
    <row r="49" spans="2:20">
      <c r="B49" s="220" t="s">
        <v>15</v>
      </c>
      <c r="C49" s="220"/>
      <c r="D49" s="96">
        <v>5091</v>
      </c>
      <c r="E49" s="95" t="s">
        <v>184</v>
      </c>
      <c r="F49" s="96">
        <v>538</v>
      </c>
      <c r="G49" s="96" t="s">
        <v>58</v>
      </c>
      <c r="H49" s="96">
        <v>433</v>
      </c>
      <c r="I49" s="96" t="s">
        <v>58</v>
      </c>
      <c r="J49" s="96">
        <v>0</v>
      </c>
      <c r="K49" s="96"/>
      <c r="L49" s="96">
        <v>4033</v>
      </c>
      <c r="M49" s="96" t="s">
        <v>58</v>
      </c>
      <c r="N49" s="96">
        <v>0</v>
      </c>
      <c r="O49" s="96"/>
      <c r="P49" s="96">
        <v>87</v>
      </c>
      <c r="Q49" s="95" t="s">
        <v>58</v>
      </c>
      <c r="R49" s="18"/>
      <c r="S49" s="18"/>
      <c r="T49" s="154"/>
    </row>
    <row r="50" spans="2:20">
      <c r="B50" s="220" t="s">
        <v>16</v>
      </c>
      <c r="C50" s="220"/>
      <c r="D50" s="96">
        <v>19614</v>
      </c>
      <c r="E50" s="95" t="s">
        <v>184</v>
      </c>
      <c r="F50" s="96">
        <v>3430</v>
      </c>
      <c r="G50" s="96" t="s">
        <v>58</v>
      </c>
      <c r="H50" s="96">
        <v>187</v>
      </c>
      <c r="I50" s="96" t="s">
        <v>58</v>
      </c>
      <c r="J50" s="96">
        <v>0</v>
      </c>
      <c r="K50" s="96"/>
      <c r="L50" s="96">
        <v>15745</v>
      </c>
      <c r="M50" s="96" t="s">
        <v>184</v>
      </c>
      <c r="N50" s="96">
        <v>0</v>
      </c>
      <c r="O50" s="96"/>
      <c r="P50" s="96">
        <v>252</v>
      </c>
      <c r="Q50" s="95" t="s">
        <v>58</v>
      </c>
      <c r="R50" s="18"/>
      <c r="S50" s="18"/>
      <c r="T50" s="154"/>
    </row>
    <row r="51" spans="2:20">
      <c r="B51" s="220" t="s">
        <v>17</v>
      </c>
      <c r="C51" s="220"/>
      <c r="D51" s="96">
        <v>15602</v>
      </c>
      <c r="E51" s="95" t="s">
        <v>184</v>
      </c>
      <c r="F51" s="96">
        <v>2449</v>
      </c>
      <c r="G51" s="96" t="s">
        <v>58</v>
      </c>
      <c r="H51" s="96">
        <v>75</v>
      </c>
      <c r="I51" s="96" t="s">
        <v>58</v>
      </c>
      <c r="J51" s="96">
        <v>0</v>
      </c>
      <c r="K51" s="96"/>
      <c r="L51" s="96">
        <v>12465</v>
      </c>
      <c r="M51" s="96" t="s">
        <v>184</v>
      </c>
      <c r="N51" s="96">
        <v>0</v>
      </c>
      <c r="O51" s="96"/>
      <c r="P51" s="96">
        <v>613</v>
      </c>
      <c r="Q51" s="95" t="s">
        <v>58</v>
      </c>
      <c r="R51" s="18"/>
      <c r="S51" s="18"/>
      <c r="T51" s="154"/>
    </row>
    <row r="52" spans="2:20">
      <c r="B52" s="220" t="s">
        <v>18</v>
      </c>
      <c r="C52" s="220"/>
      <c r="D52" s="96">
        <v>19448</v>
      </c>
      <c r="E52" s="95" t="s">
        <v>184</v>
      </c>
      <c r="F52" s="96">
        <v>3106</v>
      </c>
      <c r="G52" s="96" t="s">
        <v>58</v>
      </c>
      <c r="H52" s="96">
        <v>2242</v>
      </c>
      <c r="I52" s="96" t="s">
        <v>184</v>
      </c>
      <c r="J52" s="96">
        <v>0</v>
      </c>
      <c r="K52" s="96"/>
      <c r="L52" s="96">
        <v>13005</v>
      </c>
      <c r="M52" s="96" t="s">
        <v>184</v>
      </c>
      <c r="N52" s="96">
        <v>603</v>
      </c>
      <c r="O52" s="96" t="s">
        <v>58</v>
      </c>
      <c r="P52" s="96">
        <v>492</v>
      </c>
      <c r="Q52" s="95" t="s">
        <v>58</v>
      </c>
      <c r="R52" s="18"/>
      <c r="S52" s="18"/>
      <c r="T52" s="154"/>
    </row>
    <row r="53" spans="2:20">
      <c r="B53" s="220" t="s">
        <v>19</v>
      </c>
      <c r="C53" s="220"/>
      <c r="D53" s="96">
        <v>13026</v>
      </c>
      <c r="E53" s="95" t="s">
        <v>184</v>
      </c>
      <c r="F53" s="96">
        <v>2249</v>
      </c>
      <c r="G53" s="96" t="s">
        <v>58</v>
      </c>
      <c r="H53" s="96">
        <v>1330</v>
      </c>
      <c r="I53" s="96" t="s">
        <v>58</v>
      </c>
      <c r="J53" s="96">
        <v>0</v>
      </c>
      <c r="K53" s="96"/>
      <c r="L53" s="96">
        <v>8956</v>
      </c>
      <c r="M53" s="96" t="s">
        <v>184</v>
      </c>
      <c r="N53" s="96">
        <v>399</v>
      </c>
      <c r="O53" s="96" t="s">
        <v>58</v>
      </c>
      <c r="P53" s="96">
        <v>92</v>
      </c>
      <c r="Q53" s="95" t="s">
        <v>58</v>
      </c>
      <c r="R53" s="18"/>
      <c r="S53" s="18"/>
      <c r="T53" s="154"/>
    </row>
    <row r="54" spans="2:20">
      <c r="B54" s="216" t="s">
        <v>169</v>
      </c>
      <c r="C54" s="220"/>
      <c r="D54" s="96">
        <v>7932</v>
      </c>
      <c r="E54" s="95" t="s">
        <v>184</v>
      </c>
      <c r="F54" s="96">
        <v>612</v>
      </c>
      <c r="G54" s="96" t="s">
        <v>58</v>
      </c>
      <c r="H54" s="96">
        <v>0</v>
      </c>
      <c r="I54" s="96"/>
      <c r="J54" s="96">
        <v>87</v>
      </c>
      <c r="K54" s="95" t="s">
        <v>58</v>
      </c>
      <c r="L54" s="96">
        <v>7043</v>
      </c>
      <c r="M54" s="96" t="s">
        <v>184</v>
      </c>
      <c r="N54" s="96">
        <v>155</v>
      </c>
      <c r="O54" s="96" t="s">
        <v>58</v>
      </c>
      <c r="P54" s="96">
        <v>35</v>
      </c>
      <c r="Q54" s="95" t="s">
        <v>58</v>
      </c>
      <c r="R54" s="18"/>
      <c r="S54" s="18"/>
      <c r="T54" s="154"/>
    </row>
    <row r="55" spans="2:20">
      <c r="B55" s="220" t="s">
        <v>20</v>
      </c>
      <c r="C55" s="220"/>
      <c r="D55" s="96">
        <v>0</v>
      </c>
      <c r="E55" s="95"/>
      <c r="F55" s="96">
        <v>0</v>
      </c>
      <c r="G55" s="96"/>
      <c r="H55" s="96">
        <v>0</v>
      </c>
      <c r="I55" s="96"/>
      <c r="J55" s="96">
        <v>0</v>
      </c>
      <c r="K55" s="95"/>
      <c r="L55" s="96"/>
      <c r="M55" s="96"/>
      <c r="N55" s="96"/>
      <c r="O55" s="96"/>
      <c r="P55" s="96"/>
      <c r="Q55" s="95"/>
      <c r="R55" s="18"/>
      <c r="S55" s="18"/>
      <c r="T55" s="154"/>
    </row>
    <row r="56" spans="2:20">
      <c r="B56" s="220" t="s">
        <v>21</v>
      </c>
      <c r="C56" s="220"/>
      <c r="D56" s="96">
        <v>18379</v>
      </c>
      <c r="E56" s="95" t="s">
        <v>184</v>
      </c>
      <c r="F56" s="96">
        <v>4082</v>
      </c>
      <c r="G56" s="96" t="s">
        <v>58</v>
      </c>
      <c r="H56" s="96">
        <v>0</v>
      </c>
      <c r="I56" s="96"/>
      <c r="J56" s="96">
        <v>436</v>
      </c>
      <c r="K56" s="95" t="s">
        <v>58</v>
      </c>
      <c r="L56" s="96">
        <v>12297</v>
      </c>
      <c r="M56" s="96" t="s">
        <v>184</v>
      </c>
      <c r="N56" s="96">
        <v>120</v>
      </c>
      <c r="O56" s="96" t="s">
        <v>58</v>
      </c>
      <c r="P56" s="96">
        <v>1444</v>
      </c>
      <c r="Q56" s="95" t="s">
        <v>58</v>
      </c>
      <c r="R56" s="18"/>
      <c r="S56" s="18"/>
      <c r="T56" s="154"/>
    </row>
    <row r="57" spans="2:20">
      <c r="B57" s="220" t="s">
        <v>22</v>
      </c>
      <c r="C57" s="220"/>
      <c r="D57" s="96">
        <v>44965</v>
      </c>
      <c r="E57" s="95" t="s">
        <v>184</v>
      </c>
      <c r="F57" s="96">
        <v>7806</v>
      </c>
      <c r="G57" s="96" t="s">
        <v>184</v>
      </c>
      <c r="H57" s="96">
        <v>1135</v>
      </c>
      <c r="I57" s="96" t="s">
        <v>58</v>
      </c>
      <c r="J57" s="96">
        <v>335</v>
      </c>
      <c r="K57" s="95" t="s">
        <v>58</v>
      </c>
      <c r="L57" s="96">
        <v>35226</v>
      </c>
      <c r="M57" s="96" t="s">
        <v>184</v>
      </c>
      <c r="N57" s="96">
        <v>0</v>
      </c>
      <c r="O57" s="96"/>
      <c r="P57" s="96">
        <v>463</v>
      </c>
      <c r="Q57" s="95" t="s">
        <v>58</v>
      </c>
      <c r="R57" s="18"/>
      <c r="S57" s="18"/>
      <c r="T57" s="154"/>
    </row>
    <row r="58" spans="2:20">
      <c r="B58" s="220" t="s">
        <v>23</v>
      </c>
      <c r="C58" s="220"/>
      <c r="D58" s="96">
        <v>15462</v>
      </c>
      <c r="E58" s="95" t="s">
        <v>184</v>
      </c>
      <c r="F58" s="96">
        <v>2618</v>
      </c>
      <c r="G58" s="96" t="s">
        <v>184</v>
      </c>
      <c r="H58" s="96">
        <v>1851</v>
      </c>
      <c r="I58" s="96" t="s">
        <v>184</v>
      </c>
      <c r="J58" s="96">
        <v>0</v>
      </c>
      <c r="K58" s="96"/>
      <c r="L58" s="96">
        <v>10607</v>
      </c>
      <c r="M58" s="96" t="s">
        <v>184</v>
      </c>
      <c r="N58" s="96">
        <v>258</v>
      </c>
      <c r="O58" s="202" t="s">
        <v>58</v>
      </c>
      <c r="P58" s="96">
        <v>128</v>
      </c>
      <c r="Q58" s="95" t="s">
        <v>58</v>
      </c>
      <c r="R58" s="18"/>
      <c r="S58" s="18"/>
      <c r="T58" s="154"/>
    </row>
    <row r="59" spans="2:20">
      <c r="B59" s="220" t="s">
        <v>24</v>
      </c>
      <c r="C59" s="220"/>
      <c r="D59" s="96">
        <v>2630</v>
      </c>
      <c r="E59" s="95" t="s">
        <v>58</v>
      </c>
      <c r="F59" s="96">
        <v>244</v>
      </c>
      <c r="G59" s="96" t="s">
        <v>58</v>
      </c>
      <c r="H59" s="96">
        <v>514</v>
      </c>
      <c r="I59" s="96" t="s">
        <v>58</v>
      </c>
      <c r="J59" s="96">
        <v>0</v>
      </c>
      <c r="K59" s="96"/>
      <c r="L59" s="96">
        <v>1872</v>
      </c>
      <c r="M59" s="96" t="s">
        <v>58</v>
      </c>
      <c r="N59" s="96">
        <v>0</v>
      </c>
      <c r="O59" s="96"/>
      <c r="P59" s="96">
        <v>0</v>
      </c>
      <c r="Q59" s="96"/>
      <c r="R59" s="18"/>
      <c r="S59" s="18"/>
      <c r="T59" s="154"/>
    </row>
    <row r="60" spans="2:20">
      <c r="B60" s="220" t="s">
        <v>25</v>
      </c>
      <c r="C60" s="220"/>
      <c r="D60" s="96">
        <v>27257</v>
      </c>
      <c r="E60" s="95" t="s">
        <v>184</v>
      </c>
      <c r="F60" s="96">
        <v>6724</v>
      </c>
      <c r="G60" s="96" t="s">
        <v>184</v>
      </c>
      <c r="H60" s="96">
        <v>262</v>
      </c>
      <c r="I60" s="96" t="s">
        <v>58</v>
      </c>
      <c r="J60" s="96">
        <v>363</v>
      </c>
      <c r="K60" s="95" t="s">
        <v>58</v>
      </c>
      <c r="L60" s="96">
        <v>16017</v>
      </c>
      <c r="M60" s="96" t="s">
        <v>184</v>
      </c>
      <c r="N60" s="96">
        <v>1443</v>
      </c>
      <c r="O60" s="202" t="s">
        <v>58</v>
      </c>
      <c r="P60" s="96">
        <v>2448</v>
      </c>
      <c r="Q60" s="202" t="s">
        <v>58</v>
      </c>
      <c r="R60" s="18"/>
      <c r="S60" s="18"/>
      <c r="T60" s="154"/>
    </row>
    <row r="61" spans="2:20">
      <c r="B61" s="220" t="s">
        <v>26</v>
      </c>
      <c r="C61" s="220"/>
      <c r="D61" s="96">
        <v>2144</v>
      </c>
      <c r="E61" s="95" t="s">
        <v>58</v>
      </c>
      <c r="F61" s="96">
        <v>338</v>
      </c>
      <c r="G61" s="96" t="s">
        <v>58</v>
      </c>
      <c r="H61" s="96">
        <v>0</v>
      </c>
      <c r="I61" s="96"/>
      <c r="J61" s="96">
        <v>0</v>
      </c>
      <c r="K61" s="96"/>
      <c r="L61" s="96">
        <v>1806</v>
      </c>
      <c r="M61" s="96" t="s">
        <v>58</v>
      </c>
      <c r="N61" s="96">
        <v>0</v>
      </c>
      <c r="O61" s="96"/>
      <c r="P61" s="96">
        <v>0</v>
      </c>
      <c r="Q61" s="96"/>
      <c r="R61" s="18"/>
      <c r="S61" s="18"/>
      <c r="T61" s="154"/>
    </row>
    <row r="62" spans="2:20">
      <c r="B62" s="216" t="s">
        <v>170</v>
      </c>
      <c r="C62" s="220"/>
      <c r="D62" s="96">
        <v>11394</v>
      </c>
      <c r="E62" s="95" t="s">
        <v>184</v>
      </c>
      <c r="F62" s="96">
        <v>3057</v>
      </c>
      <c r="G62" s="96" t="s">
        <v>58</v>
      </c>
      <c r="H62" s="96">
        <v>1136</v>
      </c>
      <c r="I62" s="96" t="s">
        <v>58</v>
      </c>
      <c r="J62" s="96">
        <v>140</v>
      </c>
      <c r="K62" s="95" t="s">
        <v>58</v>
      </c>
      <c r="L62" s="96">
        <v>6610</v>
      </c>
      <c r="M62" s="96" t="s">
        <v>184</v>
      </c>
      <c r="N62" s="96">
        <v>451</v>
      </c>
      <c r="O62" s="202" t="s">
        <v>58</v>
      </c>
      <c r="P62" s="96">
        <v>0</v>
      </c>
      <c r="Q62" s="96"/>
      <c r="R62" s="18"/>
      <c r="S62" s="18"/>
      <c r="T62" s="154"/>
    </row>
    <row r="63" spans="2:20">
      <c r="B63" s="220" t="s">
        <v>27</v>
      </c>
      <c r="C63" s="220"/>
      <c r="D63" s="96">
        <v>1306</v>
      </c>
      <c r="E63" s="95" t="s">
        <v>58</v>
      </c>
      <c r="F63" s="96">
        <v>540</v>
      </c>
      <c r="G63" s="96" t="s">
        <v>58</v>
      </c>
      <c r="H63" s="96">
        <v>0</v>
      </c>
      <c r="I63" s="96"/>
      <c r="J63" s="96">
        <v>0</v>
      </c>
      <c r="K63" s="96"/>
      <c r="L63" s="96">
        <v>766</v>
      </c>
      <c r="M63" s="96" t="s">
        <v>58</v>
      </c>
      <c r="N63" s="96">
        <v>0</v>
      </c>
      <c r="O63" s="96"/>
      <c r="P63" s="96">
        <v>0</v>
      </c>
      <c r="Q63" s="96"/>
      <c r="R63" s="18"/>
      <c r="S63" s="18"/>
      <c r="T63" s="154"/>
    </row>
    <row r="64" spans="2:20">
      <c r="B64" s="220" t="s">
        <v>28</v>
      </c>
      <c r="C64" s="220"/>
      <c r="D64" s="96">
        <v>25456</v>
      </c>
      <c r="E64" s="95" t="s">
        <v>184</v>
      </c>
      <c r="F64" s="96">
        <v>3130</v>
      </c>
      <c r="G64" s="96" t="s">
        <v>58</v>
      </c>
      <c r="H64" s="96">
        <v>158</v>
      </c>
      <c r="I64" s="96" t="s">
        <v>58</v>
      </c>
      <c r="J64" s="96">
        <v>0</v>
      </c>
      <c r="K64" s="96"/>
      <c r="L64" s="96">
        <v>22045</v>
      </c>
      <c r="M64" s="96" t="s">
        <v>184</v>
      </c>
      <c r="N64" s="96">
        <v>0</v>
      </c>
      <c r="O64" s="96"/>
      <c r="P64" s="96">
        <v>123</v>
      </c>
      <c r="Q64" s="95" t="s">
        <v>58</v>
      </c>
      <c r="R64" s="18"/>
      <c r="S64" s="18"/>
      <c r="T64" s="154"/>
    </row>
    <row r="65" spans="1:20">
      <c r="B65" s="80" t="s">
        <v>29</v>
      </c>
      <c r="D65" s="64">
        <v>50390</v>
      </c>
      <c r="E65" s="95" t="s">
        <v>184</v>
      </c>
      <c r="F65" s="96">
        <v>0</v>
      </c>
      <c r="G65" s="96"/>
      <c r="H65" s="96">
        <v>0</v>
      </c>
      <c r="I65" s="96"/>
      <c r="J65" s="64">
        <v>10186</v>
      </c>
      <c r="K65" s="95" t="s">
        <v>184</v>
      </c>
      <c r="L65" s="64">
        <v>1606</v>
      </c>
      <c r="M65" s="64" t="s">
        <v>58</v>
      </c>
      <c r="N65" s="96">
        <v>0</v>
      </c>
      <c r="O65" s="96"/>
      <c r="P65" s="64">
        <v>38598</v>
      </c>
      <c r="Q65" s="95" t="s">
        <v>184</v>
      </c>
      <c r="R65" s="18"/>
      <c r="S65" s="18"/>
      <c r="T65" s="154"/>
    </row>
    <row r="66" spans="1:20">
      <c r="D66" s="64"/>
      <c r="E66" s="95"/>
      <c r="F66" s="64"/>
      <c r="G66" s="64"/>
      <c r="H66" s="64"/>
      <c r="I66" s="64"/>
      <c r="J66" s="64"/>
      <c r="K66" s="95"/>
      <c r="L66" s="64"/>
      <c r="M66" s="64"/>
      <c r="N66" s="64"/>
      <c r="O66" s="64"/>
      <c r="P66" s="64"/>
      <c r="Q66" s="95"/>
      <c r="R66" s="18"/>
      <c r="S66" s="18"/>
    </row>
    <row r="67" spans="1:20" s="8" customFormat="1" ht="14.25">
      <c r="A67" s="217" t="s">
        <v>149</v>
      </c>
      <c r="B67" s="217"/>
      <c r="C67" s="217"/>
      <c r="D67" s="202">
        <v>763506</v>
      </c>
      <c r="E67" s="95" t="s">
        <v>184</v>
      </c>
      <c r="F67" s="202">
        <v>107774</v>
      </c>
      <c r="G67" s="202" t="s">
        <v>184</v>
      </c>
      <c r="H67" s="202">
        <v>20502</v>
      </c>
      <c r="I67" s="202" t="s">
        <v>184</v>
      </c>
      <c r="J67" s="202">
        <v>13862</v>
      </c>
      <c r="K67" s="95" t="s">
        <v>184</v>
      </c>
      <c r="L67" s="202">
        <v>562452</v>
      </c>
      <c r="M67" s="202" t="s">
        <v>184</v>
      </c>
      <c r="N67" s="202">
        <v>9149</v>
      </c>
      <c r="O67" s="202" t="s">
        <v>184</v>
      </c>
      <c r="P67" s="202">
        <v>49767</v>
      </c>
      <c r="Q67" s="95" t="s">
        <v>184</v>
      </c>
      <c r="R67" s="18"/>
      <c r="S67" s="18"/>
      <c r="T67" s="154"/>
    </row>
    <row r="68" spans="1:20">
      <c r="B68" s="220" t="s">
        <v>30</v>
      </c>
      <c r="C68" s="220"/>
      <c r="D68" s="96">
        <v>422081</v>
      </c>
      <c r="E68" s="95" t="s">
        <v>184</v>
      </c>
      <c r="F68" s="96">
        <v>59707</v>
      </c>
      <c r="G68" s="96" t="s">
        <v>184</v>
      </c>
      <c r="H68" s="96">
        <v>9613</v>
      </c>
      <c r="I68" s="96" t="s">
        <v>184</v>
      </c>
      <c r="J68" s="96">
        <v>2603</v>
      </c>
      <c r="K68" s="95" t="s">
        <v>58</v>
      </c>
      <c r="L68" s="96">
        <v>340227</v>
      </c>
      <c r="M68" s="96" t="s">
        <v>184</v>
      </c>
      <c r="N68" s="96">
        <v>5175</v>
      </c>
      <c r="O68" s="96" t="s">
        <v>58</v>
      </c>
      <c r="P68" s="96">
        <v>4756</v>
      </c>
      <c r="Q68" s="95" t="s">
        <v>58</v>
      </c>
      <c r="R68" s="18"/>
      <c r="S68" s="18"/>
      <c r="T68" s="154"/>
    </row>
    <row r="69" spans="1:20">
      <c r="B69" s="220" t="s">
        <v>31</v>
      </c>
      <c r="C69" s="220"/>
      <c r="D69" s="96">
        <v>195221</v>
      </c>
      <c r="E69" s="95" t="s">
        <v>184</v>
      </c>
      <c r="F69" s="96">
        <v>31890</v>
      </c>
      <c r="G69" s="96" t="s">
        <v>184</v>
      </c>
      <c r="H69" s="96">
        <v>7459</v>
      </c>
      <c r="I69" s="96" t="s">
        <v>184</v>
      </c>
      <c r="J69" s="96">
        <v>852</v>
      </c>
      <c r="K69" s="95" t="s">
        <v>58</v>
      </c>
      <c r="L69" s="96">
        <v>147581</v>
      </c>
      <c r="M69" s="96" t="s">
        <v>184</v>
      </c>
      <c r="N69" s="96">
        <v>2281</v>
      </c>
      <c r="O69" s="96" t="s">
        <v>58</v>
      </c>
      <c r="P69" s="96">
        <v>5158</v>
      </c>
      <c r="Q69" s="95" t="s">
        <v>58</v>
      </c>
      <c r="R69" s="18"/>
      <c r="S69" s="18"/>
      <c r="T69" s="154"/>
    </row>
    <row r="70" spans="1:20">
      <c r="B70" s="220" t="s">
        <v>29</v>
      </c>
      <c r="C70" s="220"/>
      <c r="D70" s="96">
        <v>146204</v>
      </c>
      <c r="E70" s="95" t="s">
        <v>184</v>
      </c>
      <c r="F70" s="96">
        <v>16177</v>
      </c>
      <c r="G70" s="96" t="s">
        <v>184</v>
      </c>
      <c r="H70" s="96">
        <v>3429</v>
      </c>
      <c r="I70" s="96" t="s">
        <v>58</v>
      </c>
      <c r="J70" s="96">
        <v>10408</v>
      </c>
      <c r="K70" s="95" t="s">
        <v>184</v>
      </c>
      <c r="L70" s="96">
        <v>74645</v>
      </c>
      <c r="M70" s="96" t="s">
        <v>184</v>
      </c>
      <c r="N70" s="96">
        <v>1693</v>
      </c>
      <c r="O70" s="96" t="s">
        <v>58</v>
      </c>
      <c r="P70" s="96">
        <v>39852</v>
      </c>
      <c r="Q70" s="95" t="s">
        <v>184</v>
      </c>
      <c r="R70" s="18"/>
      <c r="S70" s="18"/>
      <c r="T70" s="154"/>
    </row>
    <row r="71" spans="1:20" ht="6.95" customHeight="1">
      <c r="A71" s="6"/>
      <c r="B71" s="40"/>
      <c r="C71" s="159"/>
      <c r="D71" s="160"/>
      <c r="E71" s="161"/>
      <c r="F71" s="160"/>
      <c r="G71" s="160"/>
      <c r="H71" s="160"/>
      <c r="I71" s="160"/>
      <c r="J71" s="160"/>
      <c r="K71" s="161"/>
      <c r="L71" s="160"/>
      <c r="M71" s="160"/>
      <c r="N71" s="160"/>
      <c r="O71" s="160"/>
      <c r="P71" s="160"/>
      <c r="Q71" s="161"/>
      <c r="R71" s="18"/>
      <c r="S71" s="18"/>
      <c r="T71" s="154"/>
    </row>
    <row r="72" spans="1:20" ht="6.95" customHeight="1">
      <c r="R72" s="7"/>
      <c r="S72" s="7"/>
    </row>
    <row r="73" spans="1:20" s="9" customFormat="1">
      <c r="A73" s="80"/>
      <c r="B73" s="80"/>
      <c r="C73" s="90"/>
      <c r="D73" s="209" t="s">
        <v>143</v>
      </c>
      <c r="E73" s="209"/>
      <c r="F73" s="209"/>
      <c r="G73" s="209"/>
      <c r="H73" s="209"/>
      <c r="I73" s="209"/>
      <c r="J73" s="209"/>
      <c r="K73" s="209"/>
      <c r="L73" s="209"/>
      <c r="M73" s="209"/>
      <c r="N73" s="209"/>
      <c r="O73" s="185"/>
      <c r="P73" s="194"/>
      <c r="Q73" s="194"/>
    </row>
    <row r="74" spans="1:20" s="9" customFormat="1" ht="6.95" customHeight="1">
      <c r="A74" s="80"/>
      <c r="B74" s="80"/>
      <c r="C74" s="90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2"/>
      <c r="P74" s="66"/>
      <c r="Q74" s="66"/>
      <c r="R74" s="144"/>
      <c r="S74" s="34"/>
    </row>
    <row r="75" spans="1:20" s="9" customFormat="1" ht="6.95" customHeight="1">
      <c r="A75" s="80"/>
      <c r="B75" s="8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187"/>
      <c r="O75" s="187"/>
      <c r="P75" s="66"/>
      <c r="Q75" s="66"/>
      <c r="R75" s="144"/>
      <c r="S75" s="34"/>
    </row>
    <row r="76" spans="1:20" s="9" customFormat="1" ht="12.75" customHeight="1">
      <c r="A76" s="224" t="s">
        <v>76</v>
      </c>
      <c r="B76" s="224"/>
      <c r="C76" s="224"/>
      <c r="D76" s="207" t="s">
        <v>0</v>
      </c>
      <c r="E76" s="207"/>
      <c r="F76" s="208" t="s">
        <v>75</v>
      </c>
      <c r="G76" s="208"/>
      <c r="H76" s="208"/>
      <c r="I76" s="208"/>
      <c r="J76" s="208"/>
      <c r="K76" s="208"/>
      <c r="L76" s="208"/>
      <c r="M76" s="208"/>
      <c r="N76" s="208"/>
      <c r="O76" s="190"/>
      <c r="P76" s="187"/>
      <c r="Q76" s="187"/>
      <c r="R76" s="144"/>
      <c r="S76" s="34"/>
    </row>
    <row r="77" spans="1:20" s="9" customFormat="1" ht="6.95" customHeight="1">
      <c r="A77" s="224"/>
      <c r="B77" s="224"/>
      <c r="C77" s="224"/>
      <c r="D77" s="207"/>
      <c r="E77" s="207"/>
      <c r="F77" s="93"/>
      <c r="G77" s="93"/>
      <c r="H77" s="93"/>
      <c r="I77" s="93"/>
      <c r="J77" s="93"/>
      <c r="K77" s="93"/>
      <c r="L77" s="93"/>
      <c r="M77" s="93"/>
      <c r="N77" s="93"/>
      <c r="O77" s="94"/>
      <c r="P77" s="66"/>
      <c r="Q77" s="66"/>
      <c r="R77" s="144"/>
      <c r="S77" s="34"/>
    </row>
    <row r="78" spans="1:20" ht="6.95" customHeight="1">
      <c r="A78" s="224"/>
      <c r="B78" s="224"/>
      <c r="C78" s="224"/>
      <c r="D78" s="207"/>
      <c r="E78" s="207"/>
      <c r="F78" s="186"/>
      <c r="G78" s="186"/>
      <c r="H78" s="186"/>
      <c r="I78" s="186"/>
      <c r="J78" s="186"/>
      <c r="K78" s="186"/>
      <c r="L78" s="186"/>
      <c r="M78" s="186"/>
    </row>
    <row r="79" spans="1:20" ht="12.75" customHeight="1">
      <c r="A79" s="224"/>
      <c r="B79" s="224"/>
      <c r="C79" s="224"/>
      <c r="D79" s="207"/>
      <c r="E79" s="207"/>
      <c r="F79" s="212" t="s">
        <v>14</v>
      </c>
      <c r="G79" s="212"/>
      <c r="H79" s="212"/>
      <c r="I79" s="188"/>
      <c r="J79" s="188"/>
      <c r="K79" s="188"/>
      <c r="L79" s="207" t="s">
        <v>95</v>
      </c>
      <c r="M79" s="207"/>
      <c r="N79" s="207"/>
      <c r="O79" s="186"/>
      <c r="P79" s="162"/>
      <c r="Q79" s="163"/>
      <c r="R79" s="83"/>
      <c r="S79" s="83"/>
    </row>
    <row r="80" spans="1:20" ht="6.95" customHeight="1">
      <c r="A80" s="219"/>
      <c r="B80" s="219"/>
      <c r="C80" s="219"/>
      <c r="D80" s="211"/>
      <c r="E80" s="211"/>
      <c r="F80" s="91"/>
      <c r="G80" s="91"/>
      <c r="H80" s="91"/>
      <c r="I80" s="92"/>
      <c r="J80" s="92"/>
      <c r="K80" s="92"/>
      <c r="L80" s="91"/>
      <c r="M80" s="91"/>
      <c r="N80" s="91"/>
      <c r="O80" s="92"/>
      <c r="P80" s="92"/>
      <c r="R80" s="80"/>
      <c r="S80" s="80"/>
    </row>
    <row r="81" spans="1:19" ht="6.95" customHeight="1">
      <c r="A81" s="219"/>
      <c r="B81" s="219"/>
      <c r="C81" s="219"/>
      <c r="D81" s="211"/>
      <c r="E81" s="211"/>
      <c r="R81" s="80"/>
      <c r="S81" s="80"/>
    </row>
    <row r="82" spans="1:19">
      <c r="A82" s="219"/>
      <c r="B82" s="219"/>
      <c r="C82" s="219"/>
      <c r="D82" s="211"/>
      <c r="E82" s="211"/>
      <c r="F82" s="210" t="s">
        <v>124</v>
      </c>
      <c r="G82" s="210"/>
      <c r="H82" s="210"/>
      <c r="I82" s="189"/>
      <c r="J82" s="189"/>
      <c r="K82" s="189"/>
      <c r="L82" s="210" t="s">
        <v>124</v>
      </c>
      <c r="M82" s="210"/>
      <c r="N82" s="210"/>
      <c r="O82" s="189"/>
      <c r="P82" s="200"/>
      <c r="Q82" s="200"/>
      <c r="R82" s="150"/>
      <c r="S82" s="85"/>
    </row>
    <row r="83" spans="1:19" ht="6" customHeight="1">
      <c r="A83" s="219"/>
      <c r="B83" s="219"/>
      <c r="C83" s="219"/>
      <c r="D83" s="211"/>
      <c r="E83" s="211"/>
      <c r="R83" s="80"/>
      <c r="S83" s="80"/>
    </row>
    <row r="84" spans="1:19" ht="6" customHeight="1">
      <c r="A84" s="219"/>
      <c r="B84" s="219"/>
      <c r="C84" s="219"/>
      <c r="D84" s="211"/>
      <c r="E84" s="211"/>
      <c r="R84" s="80"/>
      <c r="S84" s="80"/>
    </row>
    <row r="85" spans="1:19" ht="23.25" customHeight="1">
      <c r="A85" s="219"/>
      <c r="B85" s="219"/>
      <c r="C85" s="219"/>
      <c r="D85" s="211"/>
      <c r="E85" s="211"/>
      <c r="F85" s="186" t="s">
        <v>120</v>
      </c>
      <c r="G85" s="186"/>
      <c r="H85" s="186" t="s">
        <v>121</v>
      </c>
      <c r="I85" s="186"/>
      <c r="J85" s="186"/>
      <c r="K85" s="186"/>
      <c r="L85" s="186" t="s">
        <v>120</v>
      </c>
      <c r="M85" s="186"/>
      <c r="N85" s="186" t="s">
        <v>121</v>
      </c>
      <c r="O85" s="186"/>
      <c r="P85" s="189"/>
      <c r="R85" s="84"/>
      <c r="S85" s="111"/>
    </row>
    <row r="86" spans="1:19" ht="6.95" customHeight="1">
      <c r="A86" s="81"/>
      <c r="B86" s="81"/>
      <c r="C86" s="91"/>
      <c r="D86" s="91"/>
      <c r="E86" s="91"/>
      <c r="F86" s="93"/>
      <c r="G86" s="93"/>
      <c r="H86" s="93"/>
      <c r="I86" s="93"/>
      <c r="J86" s="93"/>
      <c r="K86" s="93"/>
      <c r="L86" s="93"/>
      <c r="M86" s="93"/>
      <c r="N86" s="93"/>
      <c r="O86" s="94"/>
      <c r="P86" s="94"/>
      <c r="Q86" s="94"/>
      <c r="R86" s="80"/>
      <c r="S86" s="80"/>
    </row>
    <row r="87" spans="1:19" ht="6.95" customHeight="1">
      <c r="A87" s="80"/>
      <c r="B87" s="80"/>
      <c r="C87" s="90"/>
      <c r="R87" s="80"/>
      <c r="S87" s="80"/>
    </row>
    <row r="88" spans="1:19">
      <c r="A88" s="217" t="s">
        <v>64</v>
      </c>
      <c r="B88" s="217"/>
      <c r="C88" s="217"/>
      <c r="D88" s="61">
        <f>SUM(D89:D91)</f>
        <v>100</v>
      </c>
      <c r="E88" s="95"/>
      <c r="F88" s="61">
        <f>SUM(F89:F91)</f>
        <v>100</v>
      </c>
      <c r="G88" s="61"/>
      <c r="H88" s="61">
        <f>SUM(H89:H91)</f>
        <v>100</v>
      </c>
      <c r="I88" s="61"/>
      <c r="J88" s="95"/>
      <c r="K88" s="95"/>
      <c r="L88" s="61">
        <f>SUM(L89:L91)</f>
        <v>100.00000000000001</v>
      </c>
      <c r="M88" s="61"/>
      <c r="N88" s="61">
        <f>SUM(N89:N91)</f>
        <v>100.00000000000001</v>
      </c>
      <c r="O88" s="61"/>
      <c r="Q88" s="95" t="s">
        <v>141</v>
      </c>
      <c r="R88" s="77"/>
      <c r="S88" s="86"/>
    </row>
    <row r="89" spans="1:19">
      <c r="A89" s="87"/>
      <c r="B89" s="216" t="s">
        <v>65</v>
      </c>
      <c r="C89" s="216"/>
      <c r="D89" s="62">
        <f>D22/D$21*100</f>
        <v>60.972932760187874</v>
      </c>
      <c r="E89" s="95"/>
      <c r="F89" s="62">
        <f>F22/F$21*100</f>
        <v>58.25430994488466</v>
      </c>
      <c r="G89" s="62"/>
      <c r="H89" s="62">
        <f>H22/H$21*100</f>
        <v>10.725782850453616</v>
      </c>
      <c r="I89" s="62"/>
      <c r="J89" s="95"/>
      <c r="K89" s="95"/>
      <c r="L89" s="62">
        <f>L22/L$21*100</f>
        <v>65.718496867288238</v>
      </c>
      <c r="M89" s="62"/>
      <c r="N89" s="62">
        <f>N22/N$21*100</f>
        <v>85.692425401683252</v>
      </c>
      <c r="O89" s="62"/>
      <c r="Q89" s="95" t="s">
        <v>141</v>
      </c>
      <c r="R89" s="43"/>
      <c r="S89" s="86"/>
    </row>
    <row r="90" spans="1:19">
      <c r="A90" s="87"/>
      <c r="B90" s="216" t="s">
        <v>66</v>
      </c>
      <c r="C90" s="216"/>
      <c r="D90" s="62">
        <f>D23/D$21*100</f>
        <v>21.676057555539838</v>
      </c>
      <c r="E90" s="95"/>
      <c r="F90" s="62">
        <f>F23/F$21*100</f>
        <v>19.410061795980475</v>
      </c>
      <c r="G90" s="62"/>
      <c r="H90" s="62">
        <f>H23/H$21*100</f>
        <v>43.351868110428249</v>
      </c>
      <c r="I90" s="62"/>
      <c r="J90" s="95"/>
      <c r="K90" s="95"/>
      <c r="L90" s="62">
        <f>L23/L$21*100</f>
        <v>22.655088789798953</v>
      </c>
      <c r="M90" s="62"/>
      <c r="N90" s="62">
        <f>N23/N$21*100</f>
        <v>9.4764455131708374</v>
      </c>
      <c r="O90" s="62"/>
      <c r="Q90" s="95" t="s">
        <v>141</v>
      </c>
      <c r="R90" s="43"/>
      <c r="S90" s="86"/>
    </row>
    <row r="91" spans="1:19">
      <c r="A91" s="87"/>
      <c r="B91" s="216" t="s">
        <v>67</v>
      </c>
      <c r="C91" s="216"/>
      <c r="D91" s="62">
        <f>D24/D$21*100</f>
        <v>17.351009684272292</v>
      </c>
      <c r="E91" s="95"/>
      <c r="F91" s="62">
        <f>F24/F$21*100</f>
        <v>22.335628259134857</v>
      </c>
      <c r="G91" s="62"/>
      <c r="H91" s="62">
        <f>H24/H$21*100</f>
        <v>45.922349039118131</v>
      </c>
      <c r="I91" s="62"/>
      <c r="J91" s="95"/>
      <c r="K91" s="95"/>
      <c r="L91" s="62">
        <f>L24/L$21*100</f>
        <v>11.626414342912819</v>
      </c>
      <c r="M91" s="62"/>
      <c r="N91" s="62">
        <f>N24/N$21*100</f>
        <v>4.8311290851459177</v>
      </c>
      <c r="O91" s="62"/>
      <c r="Q91" s="95" t="s">
        <v>141</v>
      </c>
      <c r="R91" s="88"/>
      <c r="S91" s="86"/>
    </row>
    <row r="92" spans="1:19">
      <c r="A92" s="87"/>
      <c r="B92" s="87"/>
      <c r="C92" s="164"/>
      <c r="D92" s="96"/>
      <c r="E92" s="95"/>
      <c r="F92" s="96"/>
      <c r="G92" s="96"/>
      <c r="H92" s="96"/>
      <c r="I92" s="96"/>
      <c r="J92" s="95"/>
      <c r="K92" s="95"/>
      <c r="L92" s="96"/>
      <c r="M92" s="96"/>
      <c r="N92" s="96"/>
      <c r="O92" s="96"/>
      <c r="Q92" s="95" t="s">
        <v>141</v>
      </c>
      <c r="R92" s="88"/>
      <c r="S92" s="86"/>
    </row>
    <row r="93" spans="1:19">
      <c r="A93" s="217" t="s">
        <v>74</v>
      </c>
      <c r="B93" s="217"/>
      <c r="C93" s="217"/>
      <c r="D93" s="61">
        <f>SUM(D94:D97)</f>
        <v>100.00013097474022</v>
      </c>
      <c r="E93" s="95"/>
      <c r="F93" s="61">
        <f>SUM(F94:F97)</f>
        <v>100.00092786757475</v>
      </c>
      <c r="G93" s="61"/>
      <c r="H93" s="61">
        <f>SUM(H94:H97)</f>
        <v>100</v>
      </c>
      <c r="I93" s="61"/>
      <c r="J93" s="95"/>
      <c r="K93" s="95"/>
      <c r="L93" s="61">
        <f>SUM(L94:L97)</f>
        <v>100</v>
      </c>
      <c r="M93" s="61"/>
      <c r="N93" s="61">
        <f>SUM(N94:N97)</f>
        <v>100</v>
      </c>
      <c r="O93" s="61"/>
      <c r="Q93" s="95" t="s">
        <v>141</v>
      </c>
      <c r="R93" s="77"/>
      <c r="S93" s="86"/>
    </row>
    <row r="94" spans="1:19">
      <c r="A94" s="87"/>
      <c r="B94" s="216" t="s">
        <v>68</v>
      </c>
      <c r="C94" s="216"/>
      <c r="D94" s="62">
        <f>D27/D$26*100</f>
        <v>21.035067176944256</v>
      </c>
      <c r="E94" s="95"/>
      <c r="F94" s="62">
        <f>F27/F$26*100</f>
        <v>27.332195149108319</v>
      </c>
      <c r="G94" s="62"/>
      <c r="H94" s="62">
        <f>H27/H$26*100</f>
        <v>44.868793288459663</v>
      </c>
      <c r="I94" s="62"/>
      <c r="J94" s="95"/>
      <c r="K94" s="95"/>
      <c r="L94" s="62">
        <f>L27/L$26*100</f>
        <v>19.755819163235262</v>
      </c>
      <c r="M94" s="62"/>
      <c r="N94" s="62">
        <f>N27/N$26*100</f>
        <v>5.6399606514373151</v>
      </c>
      <c r="O94" s="62"/>
      <c r="Q94" s="95" t="s">
        <v>141</v>
      </c>
      <c r="R94" s="43"/>
      <c r="S94" s="86"/>
    </row>
    <row r="95" spans="1:19">
      <c r="A95" s="87"/>
      <c r="B95" s="216" t="s">
        <v>69</v>
      </c>
      <c r="C95" s="216"/>
      <c r="D95" s="62">
        <f t="shared" ref="D95:F97" si="0">D28/D$26*100</f>
        <v>20.6653254853269</v>
      </c>
      <c r="E95" s="95"/>
      <c r="F95" s="62">
        <f t="shared" si="0"/>
        <v>19.153042477777571</v>
      </c>
      <c r="G95" s="62"/>
      <c r="H95" s="62">
        <f t="shared" ref="H95" si="1">H28/H$26*100</f>
        <v>10.886742756804214</v>
      </c>
      <c r="I95" s="62"/>
      <c r="J95" s="95"/>
      <c r="K95" s="95"/>
      <c r="L95" s="62">
        <f t="shared" ref="L95" si="2">L28/L$26*100</f>
        <v>21.417472068727641</v>
      </c>
      <c r="M95" s="62"/>
      <c r="N95" s="62">
        <f t="shared" ref="N95" si="3">N28/N$26*100</f>
        <v>3.4429992348890588</v>
      </c>
      <c r="O95" s="62"/>
      <c r="Q95" s="95" t="s">
        <v>141</v>
      </c>
      <c r="R95" s="43"/>
      <c r="S95" s="86"/>
    </row>
    <row r="96" spans="1:19">
      <c r="A96" s="87"/>
      <c r="B96" s="216" t="s">
        <v>70</v>
      </c>
      <c r="C96" s="216"/>
      <c r="D96" s="62">
        <f t="shared" si="0"/>
        <v>23.266876750149969</v>
      </c>
      <c r="E96" s="95"/>
      <c r="F96" s="62">
        <f t="shared" si="0"/>
        <v>26.51010447788892</v>
      </c>
      <c r="G96" s="62"/>
      <c r="H96" s="62">
        <f t="shared" ref="H96" si="4">H29/H$26*100</f>
        <v>19.954150814554676</v>
      </c>
      <c r="I96" s="62"/>
      <c r="J96" s="95"/>
      <c r="K96" s="95"/>
      <c r="L96" s="62">
        <f t="shared" ref="L96" si="5">L29/L$26*100</f>
        <v>22.954492116660621</v>
      </c>
      <c r="M96" s="62"/>
      <c r="N96" s="62">
        <f t="shared" ref="N96" si="6">N29/N$26*100</f>
        <v>27.063067001858126</v>
      </c>
      <c r="O96" s="62"/>
      <c r="Q96" s="95" t="s">
        <v>141</v>
      </c>
      <c r="R96" s="43"/>
      <c r="S96" s="86"/>
    </row>
    <row r="97" spans="1:19">
      <c r="A97" s="87"/>
      <c r="B97" s="216" t="s">
        <v>71</v>
      </c>
      <c r="C97" s="216"/>
      <c r="D97" s="62">
        <f t="shared" si="0"/>
        <v>35.032861562319091</v>
      </c>
      <c r="E97" s="95"/>
      <c r="F97" s="62">
        <f t="shared" si="0"/>
        <v>27.005585762799932</v>
      </c>
      <c r="G97" s="62"/>
      <c r="H97" s="62">
        <f t="shared" ref="H97" si="7">H30/H$26*100</f>
        <v>24.290313140181446</v>
      </c>
      <c r="I97" s="62"/>
      <c r="J97" s="95"/>
      <c r="K97" s="95"/>
      <c r="L97" s="62">
        <f t="shared" ref="L97" si="8">L30/L$26*100</f>
        <v>35.872216651376469</v>
      </c>
      <c r="M97" s="62"/>
      <c r="N97" s="62">
        <f t="shared" ref="N97" si="9">N30/N$26*100</f>
        <v>63.853973111815499</v>
      </c>
      <c r="O97" s="62"/>
      <c r="Q97" s="95" t="s">
        <v>141</v>
      </c>
      <c r="R97" s="88"/>
      <c r="S97" s="86"/>
    </row>
    <row r="98" spans="1:19">
      <c r="A98" s="80"/>
      <c r="B98" s="80"/>
      <c r="C98" s="90"/>
      <c r="E98" s="95"/>
      <c r="J98" s="95"/>
      <c r="K98" s="95"/>
      <c r="Q98" s="95" t="s">
        <v>141</v>
      </c>
      <c r="R98" s="80"/>
      <c r="S98" s="86"/>
    </row>
    <row r="99" spans="1:19">
      <c r="A99" s="217" t="s">
        <v>61</v>
      </c>
      <c r="B99" s="217"/>
      <c r="C99" s="217"/>
      <c r="D99" s="61">
        <f>SUM(D100:D131)</f>
        <v>99.999579311079842</v>
      </c>
      <c r="E99" s="61"/>
      <c r="F99" s="61">
        <f>SUM(F100:F131)</f>
        <v>100.0009278675747</v>
      </c>
      <c r="G99" s="61"/>
      <c r="H99" s="61">
        <f>SUM(H100:H131)</f>
        <v>100</v>
      </c>
      <c r="I99" s="61"/>
      <c r="J99" s="95"/>
      <c r="K99" s="95"/>
      <c r="L99" s="61">
        <f>SUM(L100:L131)</f>
        <v>99.99946509380473</v>
      </c>
      <c r="M99" s="61"/>
      <c r="N99" s="61">
        <f>SUM(N100:N131)</f>
        <v>99.989069843698758</v>
      </c>
      <c r="O99" s="61"/>
      <c r="Q99" s="95" t="s">
        <v>141</v>
      </c>
      <c r="R99" s="77"/>
      <c r="S99" s="86"/>
    </row>
    <row r="100" spans="1:19">
      <c r="A100" s="80"/>
      <c r="B100" s="216" t="s">
        <v>1</v>
      </c>
      <c r="C100" s="216"/>
      <c r="D100" s="62">
        <f>D33/(D$32-D$65)*100</f>
        <v>1.4059423712271215</v>
      </c>
      <c r="E100" s="95"/>
      <c r="F100" s="62">
        <f>F33/(F$32-F$65)*100</f>
        <v>1.9596563178503164</v>
      </c>
      <c r="G100" s="62"/>
      <c r="H100" s="62">
        <f>H33/(H$32-H$65)*100</f>
        <v>0.8340649692712907</v>
      </c>
      <c r="I100" s="62"/>
      <c r="J100" s="95"/>
      <c r="K100" s="95"/>
      <c r="L100" s="62">
        <f>L33/(L$32-L$65)*100</f>
        <v>1.1689483387596595</v>
      </c>
      <c r="M100" s="62"/>
      <c r="N100" s="62">
        <f>N33/(N$32-N$65)*100</f>
        <v>12.023171931358618</v>
      </c>
      <c r="O100" s="62"/>
      <c r="Q100" s="95"/>
      <c r="R100" s="88"/>
      <c r="S100" s="86"/>
    </row>
    <row r="101" spans="1:19">
      <c r="A101" s="80"/>
      <c r="B101" s="216" t="s">
        <v>2</v>
      </c>
      <c r="C101" s="216"/>
      <c r="D101" s="62">
        <f t="shared" ref="D101:F131" si="10">D34/(D$32-D$65)*100</f>
        <v>3.5133134020271592</v>
      </c>
      <c r="E101" s="95"/>
      <c r="F101" s="62">
        <f t="shared" si="10"/>
        <v>0.45094364132351028</v>
      </c>
      <c r="G101" s="62"/>
      <c r="H101" s="62">
        <f t="shared" ref="H101" si="11">H34/(H$32-H$65)*100</f>
        <v>0.68286020876012099</v>
      </c>
      <c r="I101" s="62"/>
      <c r="J101" s="95"/>
      <c r="K101" s="95"/>
      <c r="L101" s="62">
        <f t="shared" ref="L101" si="12">L34/(L$32-L$65)*100</f>
        <v>4.2694429486882317</v>
      </c>
      <c r="M101" s="62"/>
      <c r="N101" s="62">
        <f t="shared" ref="N101" si="13">N34/(N$32-N$65)*100</f>
        <v>0</v>
      </c>
      <c r="O101" s="62"/>
      <c r="Q101" s="95"/>
      <c r="R101" s="88"/>
      <c r="S101" s="86"/>
    </row>
    <row r="102" spans="1:19">
      <c r="A102" s="80"/>
      <c r="B102" s="216" t="s">
        <v>3</v>
      </c>
      <c r="C102" s="216"/>
      <c r="D102" s="62">
        <f t="shared" si="10"/>
        <v>8.5259621155604426E-2</v>
      </c>
      <c r="E102" s="95"/>
      <c r="F102" s="62">
        <f t="shared" si="10"/>
        <v>0.3266093863083861</v>
      </c>
      <c r="G102" s="62"/>
      <c r="H102" s="62">
        <f t="shared" ref="H102" si="14">H35/(H$32-H$65)*100</f>
        <v>0</v>
      </c>
      <c r="I102" s="62"/>
      <c r="J102" s="95"/>
      <c r="K102" s="95"/>
      <c r="L102" s="62">
        <f t="shared" ref="L102" si="15">L35/(L$32-L$65)*100</f>
        <v>4.5645328664196586E-2</v>
      </c>
      <c r="M102" s="62"/>
      <c r="N102" s="62">
        <f t="shared" ref="N102" si="16">N35/(N$32-N$65)*100</f>
        <v>0</v>
      </c>
      <c r="O102" s="62"/>
      <c r="Q102" s="95"/>
      <c r="R102" s="88"/>
      <c r="S102" s="86"/>
    </row>
    <row r="103" spans="1:19">
      <c r="A103" s="80"/>
      <c r="B103" s="216" t="s">
        <v>4</v>
      </c>
      <c r="C103" s="216"/>
      <c r="D103" s="62">
        <f t="shared" si="10"/>
        <v>0.20108930384397489</v>
      </c>
      <c r="E103" s="95"/>
      <c r="F103" s="62">
        <f t="shared" si="10"/>
        <v>0.28578321301983778</v>
      </c>
      <c r="G103" s="62"/>
      <c r="H103" s="62">
        <f t="shared" ref="H103" si="17">H36/(H$32-H$65)*100</f>
        <v>1.2242708028485028</v>
      </c>
      <c r="I103" s="62"/>
      <c r="J103" s="95"/>
      <c r="K103" s="95"/>
      <c r="L103" s="62">
        <f t="shared" ref="L103" si="18">L36/(L$32-L$65)*100</f>
        <v>0.15601430695770319</v>
      </c>
      <c r="M103" s="62"/>
      <c r="N103" s="62">
        <f t="shared" ref="N103" si="19">N36/(N$32-N$65)*100</f>
        <v>0</v>
      </c>
      <c r="O103" s="62"/>
      <c r="Q103" s="95"/>
      <c r="R103" s="88"/>
      <c r="S103" s="86"/>
    </row>
    <row r="104" spans="1:19">
      <c r="A104" s="80"/>
      <c r="B104" s="216" t="s">
        <v>59</v>
      </c>
      <c r="C104" s="216"/>
      <c r="D104" s="62">
        <f t="shared" si="10"/>
        <v>1.9116104532782885</v>
      </c>
      <c r="E104" s="95"/>
      <c r="F104" s="62">
        <f t="shared" si="10"/>
        <v>2.0923413810380982</v>
      </c>
      <c r="G104" s="62"/>
      <c r="H104" s="62">
        <f t="shared" ref="H104" si="20">H37/(H$32-H$65)*100</f>
        <v>1.4827821675934054</v>
      </c>
      <c r="I104" s="62"/>
      <c r="J104" s="95"/>
      <c r="K104" s="95"/>
      <c r="L104" s="62">
        <f t="shared" ref="L104" si="21">L37/(L$32-L$65)*100</f>
        <v>1.8944594416292531</v>
      </c>
      <c r="M104" s="62"/>
      <c r="N104" s="62">
        <f t="shared" ref="N104" si="22">N37/(N$32-N$65)*100</f>
        <v>0</v>
      </c>
      <c r="O104" s="62"/>
      <c r="Q104" s="95"/>
      <c r="R104" s="43"/>
      <c r="S104" s="86"/>
    </row>
    <row r="105" spans="1:19">
      <c r="A105" s="80"/>
      <c r="B105" s="216" t="s">
        <v>5</v>
      </c>
      <c r="C105" s="216"/>
      <c r="D105" s="62">
        <f t="shared" si="10"/>
        <v>1.7574980788539312</v>
      </c>
      <c r="E105" s="95"/>
      <c r="F105" s="62">
        <f t="shared" si="10"/>
        <v>1.63397479911667</v>
      </c>
      <c r="G105" s="62"/>
      <c r="H105" s="62">
        <f t="shared" ref="H105" si="23">H38/(H$32-H$65)*100</f>
        <v>0.82430982343186032</v>
      </c>
      <c r="I105" s="62"/>
      <c r="J105" s="95"/>
      <c r="K105" s="95"/>
      <c r="L105" s="62">
        <f t="shared" ref="L105" si="24">L38/(L$32-L$65)*100</f>
        <v>1.8085178462536953</v>
      </c>
      <c r="M105" s="62"/>
      <c r="N105" s="62">
        <f t="shared" ref="N105" si="25">N38/(N$32-N$65)*100</f>
        <v>3.2243961088643567</v>
      </c>
      <c r="O105" s="62"/>
      <c r="Q105" s="95"/>
      <c r="R105" s="88"/>
      <c r="S105" s="86"/>
    </row>
    <row r="106" spans="1:19">
      <c r="A106" s="80"/>
      <c r="B106" s="216" t="s">
        <v>6</v>
      </c>
      <c r="C106" s="216"/>
      <c r="D106" s="62">
        <f t="shared" si="10"/>
        <v>0.82272729822357082</v>
      </c>
      <c r="E106" s="95"/>
      <c r="F106" s="62">
        <f t="shared" si="10"/>
        <v>2.683393026147308</v>
      </c>
      <c r="G106" s="62"/>
      <c r="H106" s="62">
        <f t="shared" ref="H106" si="26">H39/(H$32-H$65)*100</f>
        <v>9.2722661203785002</v>
      </c>
      <c r="I106" s="62"/>
      <c r="J106" s="95"/>
      <c r="K106" s="95"/>
      <c r="L106" s="62">
        <f t="shared" ref="L106" si="27">L39/(L$32-L$65)*100</f>
        <v>0.19149641791151226</v>
      </c>
      <c r="M106" s="62"/>
      <c r="N106" s="62">
        <f t="shared" ref="N106" si="28">N39/(N$32-N$65)*100</f>
        <v>0</v>
      </c>
      <c r="O106" s="62"/>
      <c r="Q106" s="95"/>
      <c r="R106" s="88"/>
      <c r="S106" s="86"/>
    </row>
    <row r="107" spans="1:19">
      <c r="A107" s="80"/>
      <c r="B107" s="216" t="s">
        <v>7</v>
      </c>
      <c r="C107" s="216"/>
      <c r="D107" s="62">
        <f t="shared" si="10"/>
        <v>7.8499150208381243</v>
      </c>
      <c r="E107" s="95"/>
      <c r="F107" s="62">
        <f t="shared" si="10"/>
        <v>5.1663666561508341</v>
      </c>
      <c r="G107" s="62"/>
      <c r="H107" s="62">
        <f t="shared" ref="H107" si="29">H40/(H$32-H$65)*100</f>
        <v>0.77065652131499363</v>
      </c>
      <c r="I107" s="62"/>
      <c r="J107" s="95"/>
      <c r="K107" s="95"/>
      <c r="L107" s="62">
        <f t="shared" ref="L107" si="30">L40/(L$32-L$65)*100</f>
        <v>8.7651512179814066</v>
      </c>
      <c r="M107" s="62"/>
      <c r="N107" s="62">
        <f t="shared" ref="N107" si="31">N40/(N$32-N$65)*100</f>
        <v>10.219696141654826</v>
      </c>
      <c r="O107" s="62"/>
      <c r="Q107" s="95"/>
      <c r="R107" s="43"/>
      <c r="S107" s="86"/>
    </row>
    <row r="108" spans="1:19">
      <c r="A108" s="80"/>
      <c r="B108" s="216" t="s">
        <v>8</v>
      </c>
      <c r="C108" s="216"/>
      <c r="D108" s="62">
        <f t="shared" si="10"/>
        <v>5.7705899180497982</v>
      </c>
      <c r="E108" s="95"/>
      <c r="F108" s="62">
        <f t="shared" si="10"/>
        <v>3.8153914673297824</v>
      </c>
      <c r="G108" s="62"/>
      <c r="H108" s="62">
        <f t="shared" ref="H108" si="32">H41/(H$32-H$65)*100</f>
        <v>0.82918739635157546</v>
      </c>
      <c r="I108" s="62"/>
      <c r="J108" s="95"/>
      <c r="K108" s="95"/>
      <c r="L108" s="62">
        <f t="shared" ref="L108" si="33">L41/(L$32-L$65)*100</f>
        <v>6.3357855810685999</v>
      </c>
      <c r="M108" s="62"/>
      <c r="N108" s="62">
        <f t="shared" ref="N108" si="34">N41/(N$32-N$65)*100</f>
        <v>7.9680839436003934</v>
      </c>
      <c r="O108" s="62"/>
      <c r="Q108" s="95"/>
      <c r="R108" s="88"/>
      <c r="S108" s="86"/>
    </row>
    <row r="109" spans="1:19">
      <c r="A109" s="80"/>
      <c r="B109" s="216" t="s">
        <v>9</v>
      </c>
      <c r="C109" s="216"/>
      <c r="D109" s="62">
        <f t="shared" si="10"/>
        <v>5.2890413340887035</v>
      </c>
      <c r="E109" s="95"/>
      <c r="F109" s="62">
        <f t="shared" si="10"/>
        <v>6.7214727114146262</v>
      </c>
      <c r="G109" s="62"/>
      <c r="H109" s="62">
        <f t="shared" ref="H109" si="35">H42/(H$32-H$65)*100</f>
        <v>1.0828211881767631</v>
      </c>
      <c r="I109" s="62"/>
      <c r="J109" s="95"/>
      <c r="K109" s="95"/>
      <c r="L109" s="62">
        <f t="shared" ref="L109" si="36">L42/(L$32-L$65)*100</f>
        <v>5.2156920081448384</v>
      </c>
      <c r="M109" s="62"/>
      <c r="N109" s="62">
        <f t="shared" ref="N109" si="37">N42/(N$32-N$65)*100</f>
        <v>3.6288118920100558</v>
      </c>
      <c r="O109" s="62"/>
      <c r="Q109" s="95"/>
      <c r="R109" s="88"/>
      <c r="S109" s="86"/>
    </row>
    <row r="110" spans="1:19">
      <c r="A110" s="80"/>
      <c r="B110" s="216" t="s">
        <v>10</v>
      </c>
      <c r="C110" s="216"/>
      <c r="D110" s="62">
        <f t="shared" si="10"/>
        <v>6.5206782627230355</v>
      </c>
      <c r="E110" s="95"/>
      <c r="F110" s="62">
        <f t="shared" si="10"/>
        <v>4.628203462801789</v>
      </c>
      <c r="G110" s="62"/>
      <c r="H110" s="62">
        <f t="shared" ref="H110" si="38">H43/(H$32-H$65)*100</f>
        <v>11.359867330016584</v>
      </c>
      <c r="I110" s="62"/>
      <c r="J110" s="95"/>
      <c r="K110" s="95"/>
      <c r="L110" s="62">
        <f t="shared" ref="L110" si="39">L43/(L$32-L$65)*100</f>
        <v>6.823976635297389</v>
      </c>
      <c r="M110" s="62"/>
      <c r="N110" s="62">
        <f t="shared" ref="N110" si="40">N43/(N$32-N$65)*100</f>
        <v>4.4813640835063939</v>
      </c>
      <c r="O110" s="62"/>
      <c r="Q110" s="95"/>
      <c r="R110" s="88"/>
      <c r="S110" s="86"/>
    </row>
    <row r="111" spans="1:19">
      <c r="A111" s="80"/>
      <c r="B111" s="216" t="s">
        <v>11</v>
      </c>
      <c r="C111" s="216"/>
      <c r="D111" s="62">
        <f t="shared" si="10"/>
        <v>3.3641090650048522</v>
      </c>
      <c r="E111" s="95"/>
      <c r="F111" s="62">
        <f t="shared" si="10"/>
        <v>4.3591218661272659</v>
      </c>
      <c r="G111" s="62"/>
      <c r="H111" s="62">
        <f t="shared" ref="H111" si="41">H44/(H$32-H$65)*100</f>
        <v>12.432933372353917</v>
      </c>
      <c r="I111" s="62"/>
      <c r="J111" s="95"/>
      <c r="K111" s="95"/>
      <c r="L111" s="62">
        <f t="shared" ref="L111" si="42">L44/(L$32-L$65)*100</f>
        <v>2.8802915595368428</v>
      </c>
      <c r="M111" s="62"/>
      <c r="N111" s="62">
        <f t="shared" ref="N111" si="43">N44/(N$32-N$65)*100</f>
        <v>4.0113673625532842</v>
      </c>
      <c r="O111" s="62"/>
      <c r="Q111" s="95"/>
      <c r="R111" s="88"/>
      <c r="S111" s="86"/>
    </row>
    <row r="112" spans="1:19">
      <c r="A112" s="80"/>
      <c r="B112" s="216" t="s">
        <v>12</v>
      </c>
      <c r="C112" s="216"/>
      <c r="D112" s="62">
        <f t="shared" si="10"/>
        <v>1.2314966989942731</v>
      </c>
      <c r="E112" s="95"/>
      <c r="F112" s="62">
        <f t="shared" si="10"/>
        <v>2.876389481693173</v>
      </c>
      <c r="G112" s="62"/>
      <c r="H112" s="62">
        <f t="shared" ref="H112" si="44">H45/(H$32-H$65)*100</f>
        <v>5.9555165349721984</v>
      </c>
      <c r="I112" s="62"/>
      <c r="J112" s="95"/>
      <c r="K112" s="95"/>
      <c r="L112" s="62">
        <f t="shared" ref="L112" si="45">L45/(L$32-L$65)*100</f>
        <v>0.68557144028842143</v>
      </c>
      <c r="M112" s="62"/>
      <c r="N112" s="62">
        <f t="shared" ref="N112" si="46">N45/(N$32-N$65)*100</f>
        <v>0</v>
      </c>
      <c r="O112" s="62"/>
      <c r="Q112" s="95"/>
      <c r="R112" s="88"/>
      <c r="S112" s="86"/>
    </row>
    <row r="113" spans="1:19">
      <c r="A113" s="80"/>
      <c r="B113" s="216" t="s">
        <v>13</v>
      </c>
      <c r="C113" s="216"/>
      <c r="D113" s="62">
        <f t="shared" si="10"/>
        <v>15.069918498533196</v>
      </c>
      <c r="E113" s="95"/>
      <c r="F113" s="62">
        <f t="shared" si="10"/>
        <v>14.032141332788983</v>
      </c>
      <c r="G113" s="62"/>
      <c r="H113" s="62">
        <f t="shared" ref="H113" si="47">H46/(H$32-H$65)*100</f>
        <v>1.4193737196371086</v>
      </c>
      <c r="I113" s="62"/>
      <c r="J113" s="95"/>
      <c r="K113" s="95"/>
      <c r="L113" s="62">
        <f t="shared" ref="L113" si="48">L46/(L$32-L$65)*100</f>
        <v>15.914529122076292</v>
      </c>
      <c r="M113" s="62"/>
      <c r="N113" s="62">
        <f t="shared" ref="N113" si="49">N46/(N$32-N$65)*100</f>
        <v>7.4543665974423439</v>
      </c>
      <c r="O113" s="62"/>
      <c r="Q113" s="95"/>
      <c r="R113" s="43"/>
      <c r="S113" s="86"/>
    </row>
    <row r="114" spans="1:19">
      <c r="A114" s="80"/>
      <c r="B114" s="216" t="s">
        <v>14</v>
      </c>
      <c r="C114" s="216"/>
      <c r="D114" s="62">
        <f t="shared" si="10"/>
        <v>1.9964493855137173</v>
      </c>
      <c r="E114" s="95"/>
      <c r="F114" s="62">
        <f t="shared" si="10"/>
        <v>2.5182325978436357</v>
      </c>
      <c r="G114" s="62"/>
      <c r="H114" s="62">
        <f t="shared" ref="H114" si="50">H47/(H$32-H$65)*100</f>
        <v>1.1657399278119207</v>
      </c>
      <c r="I114" s="62"/>
      <c r="J114" s="95"/>
      <c r="K114" s="95"/>
      <c r="L114" s="62">
        <f t="shared" ref="L114" si="51">L47/(L$32-L$65)*100</f>
        <v>1.9873548175434967</v>
      </c>
      <c r="M114" s="62"/>
      <c r="N114" s="62">
        <f t="shared" ref="N114" si="52">N47/(N$32-N$65)*100</f>
        <v>0</v>
      </c>
      <c r="O114" s="62"/>
      <c r="Q114" s="95"/>
      <c r="R114" s="88"/>
      <c r="S114" s="86"/>
    </row>
    <row r="115" spans="1:19">
      <c r="A115" s="80"/>
      <c r="B115" s="216" t="s">
        <v>60</v>
      </c>
      <c r="C115" s="216"/>
      <c r="D115" s="62">
        <f t="shared" si="10"/>
        <v>10.998350899432911</v>
      </c>
      <c r="E115" s="95"/>
      <c r="F115" s="62">
        <f t="shared" si="10"/>
        <v>8.47978176554642</v>
      </c>
      <c r="G115" s="62"/>
      <c r="H115" s="62">
        <f t="shared" ref="H115" si="53">H48/(H$32-H$65)*100</f>
        <v>5.1897375865769195</v>
      </c>
      <c r="I115" s="62"/>
      <c r="J115" s="95"/>
      <c r="K115" s="95"/>
      <c r="L115" s="62">
        <f t="shared" ref="L115" si="54">L48/(L$32-L$65)*100</f>
        <v>11.813938229032567</v>
      </c>
      <c r="M115" s="62"/>
      <c r="N115" s="62">
        <f t="shared" ref="N115" si="55">N48/(N$32-N$65)*100</f>
        <v>9.4983058257733077</v>
      </c>
      <c r="O115" s="62"/>
      <c r="Q115" s="95"/>
      <c r="R115" s="88"/>
      <c r="S115" s="86"/>
    </row>
    <row r="116" spans="1:19">
      <c r="A116" s="80"/>
      <c r="B116" s="216" t="s">
        <v>15</v>
      </c>
      <c r="C116" s="216"/>
      <c r="D116" s="62">
        <f t="shared" si="10"/>
        <v>0.71390909753812848</v>
      </c>
      <c r="E116" s="95"/>
      <c r="F116" s="62">
        <f t="shared" si="10"/>
        <v>0.49919275520997647</v>
      </c>
      <c r="G116" s="62"/>
      <c r="H116" s="62">
        <f t="shared" ref="H116" si="56">H49/(H$32-H$65)*100</f>
        <v>2.1119890742366598</v>
      </c>
      <c r="I116" s="62"/>
      <c r="J116" s="95"/>
      <c r="K116" s="95"/>
      <c r="L116" s="62">
        <f t="shared" ref="L116" si="57">L49/(L$32-L$65)*100</f>
        <v>0.71909222852619081</v>
      </c>
      <c r="M116" s="62"/>
      <c r="N116" s="62">
        <f t="shared" ref="N116" si="58">N49/(N$32-N$65)*100</f>
        <v>0</v>
      </c>
      <c r="O116" s="62"/>
      <c r="Q116" s="95"/>
      <c r="R116" s="88"/>
      <c r="S116" s="86"/>
    </row>
    <row r="117" spans="1:19">
      <c r="A117" s="80"/>
      <c r="B117" s="216" t="s">
        <v>16</v>
      </c>
      <c r="C117" s="216"/>
      <c r="D117" s="62">
        <f t="shared" si="10"/>
        <v>2.750464160108594</v>
      </c>
      <c r="E117" s="95"/>
      <c r="F117" s="62">
        <f t="shared" si="10"/>
        <v>3.1825857813572846</v>
      </c>
      <c r="G117" s="62"/>
      <c r="H117" s="62">
        <f t="shared" ref="H117" si="59">H50/(H$32-H$65)*100</f>
        <v>0.91210613598673307</v>
      </c>
      <c r="I117" s="62"/>
      <c r="J117" s="95"/>
      <c r="K117" s="95"/>
      <c r="L117" s="62">
        <f t="shared" ref="L117" si="60">L50/(L$32-L$65)*100</f>
        <v>2.8073660149131845</v>
      </c>
      <c r="M117" s="62"/>
      <c r="N117" s="62">
        <f t="shared" ref="N117" si="61">N50/(N$32-N$65)*100</f>
        <v>0</v>
      </c>
      <c r="O117" s="62"/>
      <c r="Q117" s="95"/>
      <c r="R117" s="43"/>
      <c r="S117" s="86"/>
    </row>
    <row r="118" spans="1:19">
      <c r="A118" s="80"/>
      <c r="B118" s="216" t="s">
        <v>17</v>
      </c>
      <c r="C118" s="216"/>
      <c r="D118" s="62">
        <f t="shared" si="10"/>
        <v>2.1878628441936514</v>
      </c>
      <c r="E118" s="95"/>
      <c r="F118" s="62">
        <f t="shared" si="10"/>
        <v>2.2723476905376065</v>
      </c>
      <c r="G118" s="62"/>
      <c r="H118" s="62">
        <f t="shared" ref="H118" si="62">H51/(H$32-H$65)*100</f>
        <v>0.36581796897863622</v>
      </c>
      <c r="I118" s="62"/>
      <c r="J118" s="95"/>
      <c r="K118" s="95"/>
      <c r="L118" s="62">
        <f t="shared" ref="L118" si="63">L51/(L$32-L$65)*100</f>
        <v>2.2225352414031661</v>
      </c>
      <c r="M118" s="62"/>
      <c r="N118" s="62">
        <f t="shared" ref="N118" si="64">N51/(N$32-N$65)*100</f>
        <v>0</v>
      </c>
      <c r="O118" s="62"/>
      <c r="Q118" s="95"/>
      <c r="R118" s="88"/>
      <c r="S118" s="86"/>
    </row>
    <row r="119" spans="1:19">
      <c r="A119" s="80"/>
      <c r="B119" s="216" t="s">
        <v>18</v>
      </c>
      <c r="C119" s="216"/>
      <c r="D119" s="62">
        <f t="shared" si="10"/>
        <v>2.7271860398588732</v>
      </c>
      <c r="E119" s="95"/>
      <c r="F119" s="62">
        <f t="shared" si="10"/>
        <v>2.8819566871416109</v>
      </c>
      <c r="G119" s="62"/>
      <c r="H119" s="62">
        <f t="shared" ref="H119" si="65">H52/(H$32-H$65)*100</f>
        <v>10.935518486001365</v>
      </c>
      <c r="I119" s="62"/>
      <c r="J119" s="95"/>
      <c r="K119" s="95"/>
      <c r="L119" s="62">
        <f t="shared" ref="L119" si="66">L52/(L$32-L$65)*100</f>
        <v>2.3188183565542055</v>
      </c>
      <c r="M119" s="62"/>
      <c r="N119" s="62">
        <f t="shared" ref="N119" si="67">N52/(N$32-N$65)*100</f>
        <v>6.5908842496447697</v>
      </c>
      <c r="O119" s="62"/>
      <c r="Q119" s="95"/>
      <c r="R119" s="43"/>
      <c r="S119" s="86"/>
    </row>
    <row r="120" spans="1:19">
      <c r="A120" s="80"/>
      <c r="B120" s="216" t="s">
        <v>19</v>
      </c>
      <c r="C120" s="216"/>
      <c r="D120" s="62">
        <f t="shared" si="10"/>
        <v>1.8266312914028013</v>
      </c>
      <c r="E120" s="95"/>
      <c r="F120" s="62">
        <f t="shared" si="10"/>
        <v>2.0867741755896598</v>
      </c>
      <c r="G120" s="62"/>
      <c r="H120" s="62">
        <f t="shared" ref="H120" si="68">H53/(H$32-H$65)*100</f>
        <v>6.487171983221149</v>
      </c>
      <c r="I120" s="62"/>
      <c r="J120" s="95"/>
      <c r="K120" s="95"/>
      <c r="L120" s="62">
        <f t="shared" ref="L120" si="69">L53/(L$32-L$65)*100</f>
        <v>1.5968732949865025</v>
      </c>
      <c r="M120" s="62"/>
      <c r="N120" s="62">
        <f t="shared" ref="N120" si="70">N53/(N$32-N$65)*100</f>
        <v>4.3611323641928079</v>
      </c>
      <c r="O120" s="62"/>
      <c r="Q120" s="95"/>
      <c r="R120" s="88"/>
      <c r="S120" s="86"/>
    </row>
    <row r="121" spans="1:19">
      <c r="A121" s="80"/>
      <c r="B121" s="216" t="s">
        <v>169</v>
      </c>
      <c r="C121" s="216"/>
      <c r="D121" s="62">
        <f t="shared" si="10"/>
        <v>1.1123015049444971</v>
      </c>
      <c r="E121" s="95"/>
      <c r="F121" s="62">
        <f t="shared" si="10"/>
        <v>0.56785495574071665</v>
      </c>
      <c r="G121" s="62"/>
      <c r="H121" s="62">
        <f t="shared" ref="H121" si="71">H54/(H$32-H$65)*100</f>
        <v>0</v>
      </c>
      <c r="I121" s="62"/>
      <c r="J121" s="95"/>
      <c r="K121" s="95"/>
      <c r="L121" s="62">
        <f t="shared" ref="L121" si="72">L54/(L$32-L$65)*100</f>
        <v>1.2557814444606896</v>
      </c>
      <c r="M121" s="62"/>
      <c r="N121" s="62">
        <f t="shared" ref="N121" si="73">N54/(N$32-N$65)*100</f>
        <v>1.6941742266914417</v>
      </c>
      <c r="O121" s="62"/>
      <c r="Q121" s="95"/>
      <c r="R121" s="88"/>
      <c r="S121" s="86"/>
    </row>
    <row r="122" spans="1:19">
      <c r="A122" s="80"/>
      <c r="B122" s="216" t="s">
        <v>20</v>
      </c>
      <c r="C122" s="216"/>
      <c r="D122" s="62">
        <f t="shared" si="10"/>
        <v>0</v>
      </c>
      <c r="E122" s="95"/>
      <c r="F122" s="62">
        <f t="shared" si="10"/>
        <v>0</v>
      </c>
      <c r="G122" s="62"/>
      <c r="H122" s="62">
        <f t="shared" ref="H122" si="74">H55/(H$32-H$65)*100</f>
        <v>0</v>
      </c>
      <c r="I122" s="62"/>
      <c r="J122" s="95"/>
      <c r="K122" s="95"/>
      <c r="L122" s="62">
        <f t="shared" ref="L122" si="75">L55/(L$32-L$65)*100</f>
        <v>0</v>
      </c>
      <c r="M122" s="62"/>
      <c r="N122" s="62">
        <f t="shared" ref="N122" si="76">N55/(N$32-N$65)*100</f>
        <v>0</v>
      </c>
      <c r="O122" s="62"/>
      <c r="Q122" s="95"/>
      <c r="R122" s="88"/>
      <c r="S122" s="86"/>
    </row>
    <row r="123" spans="1:19">
      <c r="A123" s="80"/>
      <c r="B123" s="216" t="s">
        <v>21</v>
      </c>
      <c r="C123" s="216"/>
      <c r="D123" s="62">
        <f t="shared" si="10"/>
        <v>2.5772805546362725</v>
      </c>
      <c r="E123" s="95"/>
      <c r="F123" s="62">
        <f t="shared" si="10"/>
        <v>3.7875554400875906</v>
      </c>
      <c r="G123" s="62"/>
      <c r="H123" s="62">
        <f t="shared" ref="H123" si="77">H56/(H$32-H$65)*100</f>
        <v>0</v>
      </c>
      <c r="I123" s="62"/>
      <c r="J123" s="95"/>
      <c r="K123" s="95"/>
      <c r="L123" s="62">
        <f t="shared" ref="L123" si="78">L56/(L$32-L$65)*100</f>
        <v>2.1925804944672866</v>
      </c>
      <c r="M123" s="62"/>
      <c r="N123" s="62">
        <f t="shared" ref="N123" si="79">N56/(N$32-N$65)*100</f>
        <v>1.3116187561482129</v>
      </c>
      <c r="O123" s="62"/>
      <c r="Q123" s="95"/>
      <c r="R123" s="88"/>
      <c r="S123" s="86"/>
    </row>
    <row r="124" spans="1:19">
      <c r="A124" s="80"/>
      <c r="B124" s="216" t="s">
        <v>22</v>
      </c>
      <c r="C124" s="216"/>
      <c r="D124" s="62">
        <f t="shared" si="10"/>
        <v>6.3054257652331458</v>
      </c>
      <c r="E124" s="95"/>
      <c r="F124" s="62">
        <f t="shared" si="10"/>
        <v>7.2429342884183567</v>
      </c>
      <c r="G124" s="62"/>
      <c r="H124" s="62">
        <f t="shared" ref="H124" si="80">H57/(H$32-H$65)*100</f>
        <v>5.5360452638766944</v>
      </c>
      <c r="I124" s="62"/>
      <c r="J124" s="95"/>
      <c r="K124" s="95"/>
      <c r="L124" s="62">
        <f t="shared" ref="L124" si="81">L57/(L$32-L$65)*100</f>
        <v>6.2808685450194881</v>
      </c>
      <c r="M124" s="62"/>
      <c r="N124" s="62">
        <f t="shared" ref="N124" si="82">N57/(N$32-N$65)*100</f>
        <v>0</v>
      </c>
      <c r="O124" s="62"/>
      <c r="Q124" s="95"/>
      <c r="R124" s="88"/>
      <c r="S124" s="86"/>
    </row>
    <row r="125" spans="1:19">
      <c r="A125" s="80"/>
      <c r="B125" s="216" t="s">
        <v>23</v>
      </c>
      <c r="C125" s="216"/>
      <c r="D125" s="62">
        <f t="shared" si="10"/>
        <v>2.168230694585453</v>
      </c>
      <c r="E125" s="95"/>
      <c r="F125" s="62">
        <f t="shared" si="10"/>
        <v>2.4291573106686211</v>
      </c>
      <c r="G125" s="62"/>
      <c r="H125" s="62">
        <f t="shared" ref="H125" si="83">H58/(H$32-H$65)*100</f>
        <v>9.0283874743927424</v>
      </c>
      <c r="I125" s="62"/>
      <c r="J125" s="95"/>
      <c r="K125" s="95"/>
      <c r="L125" s="62">
        <f t="shared" ref="L125" si="84">L58/(L$32-L$65)*100</f>
        <v>1.8912500044575515</v>
      </c>
      <c r="M125" s="62"/>
      <c r="N125" s="62">
        <f t="shared" ref="N125" si="85">N58/(N$32-N$65)*100</f>
        <v>2.8199803257186575</v>
      </c>
      <c r="O125" s="62"/>
      <c r="Q125" s="95"/>
      <c r="R125" s="88"/>
      <c r="S125" s="86"/>
    </row>
    <row r="126" spans="1:19">
      <c r="A126" s="80"/>
      <c r="B126" s="216" t="s">
        <v>24</v>
      </c>
      <c r="C126" s="216"/>
      <c r="D126" s="62">
        <f t="shared" si="10"/>
        <v>0.36880395335401256</v>
      </c>
      <c r="E126" s="95"/>
      <c r="F126" s="62">
        <f t="shared" si="10"/>
        <v>0.22639968823649487</v>
      </c>
      <c r="G126" s="62"/>
      <c r="H126" s="62">
        <f t="shared" ref="H126" si="86">H59/(H$32-H$65)*100</f>
        <v>2.5070724807335871</v>
      </c>
      <c r="I126" s="62"/>
      <c r="J126" s="95"/>
      <c r="K126" s="95"/>
      <c r="L126" s="62">
        <f t="shared" ref="L126" si="87">L59/(L$32-L$65)*100</f>
        <v>0.33378146585693752</v>
      </c>
      <c r="M126" s="62"/>
      <c r="N126" s="62">
        <f t="shared" ref="N126" si="88">N59/(N$32-N$65)*100</f>
        <v>0</v>
      </c>
      <c r="O126" s="62"/>
      <c r="Q126" s="95"/>
      <c r="R126" s="88"/>
      <c r="S126" s="86"/>
    </row>
    <row r="127" spans="1:19">
      <c r="A127" s="80"/>
      <c r="B127" s="216" t="s">
        <v>25</v>
      </c>
      <c r="C127" s="216"/>
      <c r="D127" s="62">
        <f t="shared" si="10"/>
        <v>3.8222392990761667</v>
      </c>
      <c r="E127" s="95"/>
      <c r="F127" s="62">
        <f t="shared" si="10"/>
        <v>6.2389815725499655</v>
      </c>
      <c r="G127" s="62"/>
      <c r="H127" s="62">
        <f t="shared" ref="H127" si="89">H60/(H$32-H$65)*100</f>
        <v>1.2779241049653693</v>
      </c>
      <c r="I127" s="62"/>
      <c r="J127" s="95"/>
      <c r="K127" s="95"/>
      <c r="L127" s="62">
        <f t="shared" ref="L127" si="90">L60/(L$32-L$65)*100</f>
        <v>2.8558641766188932</v>
      </c>
      <c r="M127" s="62"/>
      <c r="N127" s="62">
        <f t="shared" ref="N127" si="91">N60/(N$32-N$65)*100</f>
        <v>15.772215542682261</v>
      </c>
      <c r="O127" s="62"/>
      <c r="Q127" s="95"/>
      <c r="R127" s="88"/>
      <c r="S127" s="86"/>
    </row>
    <row r="128" spans="1:19">
      <c r="A128" s="80"/>
      <c r="B128" s="216" t="s">
        <v>26</v>
      </c>
      <c r="C128" s="216"/>
      <c r="D128" s="62">
        <f t="shared" si="10"/>
        <v>0.30065234828555243</v>
      </c>
      <c r="E128" s="95"/>
      <c r="F128" s="62">
        <f t="shared" si="10"/>
        <v>0.31361924026202981</v>
      </c>
      <c r="G128" s="62"/>
      <c r="H128" s="62">
        <f t="shared" ref="H128" si="92">H61/(H$32-H$65)*100</f>
        <v>0</v>
      </c>
      <c r="I128" s="62"/>
      <c r="J128" s="95"/>
      <c r="K128" s="95"/>
      <c r="L128" s="62">
        <f t="shared" ref="L128" si="93">L61/(L$32-L$65)*100</f>
        <v>0.32201352956069934</v>
      </c>
      <c r="M128" s="62"/>
      <c r="N128" s="62">
        <f t="shared" ref="N128" si="94">N61/(N$32-N$65)*100</f>
        <v>0</v>
      </c>
      <c r="O128" s="62"/>
      <c r="Q128" s="95"/>
      <c r="R128" s="88"/>
      <c r="S128" s="86"/>
    </row>
    <row r="129" spans="1:19">
      <c r="A129" s="80"/>
      <c r="B129" s="216" t="s">
        <v>170</v>
      </c>
      <c r="C129" s="216"/>
      <c r="D129" s="62">
        <f t="shared" si="10"/>
        <v>1.5977765188272315</v>
      </c>
      <c r="E129" s="95"/>
      <c r="F129" s="62">
        <f t="shared" si="10"/>
        <v>2.8364911759793641</v>
      </c>
      <c r="G129" s="62"/>
      <c r="H129" s="62">
        <f t="shared" ref="H129" si="95">H62/(H$32-H$65)*100</f>
        <v>5.5409228367964101</v>
      </c>
      <c r="I129" s="62"/>
      <c r="J129" s="95"/>
      <c r="K129" s="95"/>
      <c r="L129" s="62">
        <f t="shared" ref="L129" si="96">L62/(L$32-L$65)*100</f>
        <v>1.1785766502747634</v>
      </c>
      <c r="M129" s="62"/>
      <c r="N129" s="62">
        <f t="shared" ref="N129" si="97">N62/(N$32-N$65)*100</f>
        <v>4.9295004918570333</v>
      </c>
      <c r="O129" s="62"/>
      <c r="Q129" s="95"/>
      <c r="R129" s="88"/>
      <c r="S129" s="86"/>
    </row>
    <row r="130" spans="1:19">
      <c r="A130" s="80"/>
      <c r="B130" s="216" t="s">
        <v>27</v>
      </c>
      <c r="C130" s="216"/>
      <c r="D130" s="62">
        <f t="shared" si="10"/>
        <v>0.18313990991647924</v>
      </c>
      <c r="E130" s="95"/>
      <c r="F130" s="62">
        <f t="shared" si="10"/>
        <v>0.50104849035945598</v>
      </c>
      <c r="G130" s="62"/>
      <c r="H130" s="62">
        <f t="shared" ref="H130" si="98">H63/(H$32-H$65)*100</f>
        <v>0</v>
      </c>
      <c r="I130" s="62"/>
      <c r="J130" s="95"/>
      <c r="K130" s="95"/>
      <c r="L130" s="62">
        <f t="shared" ref="L130" si="99">L63/(L$32-L$65)*100</f>
        <v>0.13657938186240073</v>
      </c>
      <c r="M130" s="62"/>
      <c r="N130" s="62">
        <f t="shared" ref="N130" si="100">N63/(N$32-N$65)*100</f>
        <v>0</v>
      </c>
      <c r="O130" s="62"/>
      <c r="Q130" s="95"/>
      <c r="R130" s="88"/>
      <c r="S130" s="86"/>
    </row>
    <row r="131" spans="1:19">
      <c r="A131" s="80"/>
      <c r="B131" s="216" t="s">
        <v>28</v>
      </c>
      <c r="C131" s="216"/>
      <c r="D131" s="62">
        <f t="shared" si="10"/>
        <v>3.5696857173307004</v>
      </c>
      <c r="E131" s="95"/>
      <c r="F131" s="62">
        <f t="shared" si="10"/>
        <v>2.9042255089353648</v>
      </c>
      <c r="G131" s="62"/>
      <c r="H131" s="62">
        <f t="shared" ref="H131" si="101">H64/(H$32-H$65)*100</f>
        <v>0.77065652131499363</v>
      </c>
      <c r="I131" s="62"/>
      <c r="J131" s="95"/>
      <c r="K131" s="95"/>
      <c r="L131" s="62">
        <f t="shared" ref="L131" si="102">L64/(L$32-L$65)*100</f>
        <v>3.9306690250086476</v>
      </c>
      <c r="M131" s="62"/>
      <c r="N131" s="62">
        <f t="shared" ref="N131" si="103">N64/(N$32-N$65)*100</f>
        <v>0</v>
      </c>
      <c r="O131" s="62"/>
      <c r="Q131" s="95"/>
      <c r="R131" s="43"/>
      <c r="S131" s="86"/>
    </row>
    <row r="132" spans="1:19">
      <c r="A132" s="80"/>
      <c r="B132" s="80"/>
      <c r="C132" s="90"/>
      <c r="D132" s="64"/>
      <c r="E132" s="95"/>
      <c r="F132" s="64"/>
      <c r="G132" s="64"/>
      <c r="H132" s="64"/>
      <c r="I132" s="64"/>
      <c r="J132" s="95"/>
      <c r="K132" s="95"/>
      <c r="L132" s="64"/>
      <c r="M132" s="64"/>
      <c r="N132" s="64"/>
      <c r="O132" s="64"/>
      <c r="Q132" s="95"/>
      <c r="R132" s="44"/>
      <c r="S132" s="86"/>
    </row>
    <row r="133" spans="1:19" ht="14.25">
      <c r="A133" s="217" t="s">
        <v>149</v>
      </c>
      <c r="B133" s="217"/>
      <c r="C133" s="217"/>
      <c r="D133" s="61">
        <f>SUM(D134:D135)</f>
        <v>100</v>
      </c>
      <c r="E133" s="95"/>
      <c r="F133" s="61">
        <f>SUM(F134:F135)</f>
        <v>100</v>
      </c>
      <c r="G133" s="61"/>
      <c r="H133" s="61">
        <f>SUM(H134:H135)</f>
        <v>99.994142798570834</v>
      </c>
      <c r="I133" s="61"/>
      <c r="J133" s="95"/>
      <c r="K133" s="95"/>
      <c r="L133" s="61">
        <f>SUM(L134:L135)</f>
        <v>100.00020499910826</v>
      </c>
      <c r="M133" s="61"/>
      <c r="N133" s="61">
        <f>SUM(N134:N135)</f>
        <v>100</v>
      </c>
      <c r="O133" s="61"/>
      <c r="Q133" s="95" t="s">
        <v>141</v>
      </c>
      <c r="R133" s="77"/>
      <c r="S133" s="86"/>
    </row>
    <row r="134" spans="1:19">
      <c r="A134" s="80"/>
      <c r="B134" s="216" t="s">
        <v>30</v>
      </c>
      <c r="C134" s="216"/>
      <c r="D134" s="62">
        <f>D68/(D$67-D$70)*100</f>
        <v>68.375122711411919</v>
      </c>
      <c r="E134" s="95"/>
      <c r="F134" s="62">
        <f>F68/(F$67-F$70)*100</f>
        <v>65.184449272356076</v>
      </c>
      <c r="G134" s="62"/>
      <c r="H134" s="62">
        <f>H68/(H$67-H$70)*100</f>
        <v>56.30527733848767</v>
      </c>
      <c r="I134" s="62"/>
      <c r="J134" s="95"/>
      <c r="K134" s="95"/>
      <c r="L134" s="62">
        <f>L68/(L$67-L$70)*100</f>
        <v>69.746231603892525</v>
      </c>
      <c r="M134" s="62"/>
      <c r="N134" s="62">
        <f>N68/(N$67-N$70)*100</f>
        <v>69.407188841201716</v>
      </c>
      <c r="O134" s="62"/>
      <c r="Q134" s="95" t="s">
        <v>141</v>
      </c>
      <c r="R134" s="43"/>
      <c r="S134" s="86"/>
    </row>
    <row r="135" spans="1:19">
      <c r="A135" s="80"/>
      <c r="B135" s="216" t="s">
        <v>31</v>
      </c>
      <c r="C135" s="216"/>
      <c r="D135" s="62">
        <f>D69/(D$67-D$70)*100</f>
        <v>31.624877288588081</v>
      </c>
      <c r="E135" s="95"/>
      <c r="F135" s="62">
        <f>F69/(F$67-F$70)*100</f>
        <v>34.815550727643917</v>
      </c>
      <c r="G135" s="62"/>
      <c r="H135" s="62">
        <f>H69/(H$67-H$70)*100</f>
        <v>43.688865460083171</v>
      </c>
      <c r="I135" s="62"/>
      <c r="J135" s="95"/>
      <c r="K135" s="95"/>
      <c r="L135" s="62">
        <f>L69/(L$67-L$70)*100</f>
        <v>30.253973395215734</v>
      </c>
      <c r="M135" s="62"/>
      <c r="N135" s="62">
        <f>N69/(N$67-N$70)*100</f>
        <v>30.592811158798284</v>
      </c>
      <c r="O135" s="62"/>
      <c r="Q135" s="95" t="s">
        <v>141</v>
      </c>
      <c r="R135" s="43"/>
      <c r="S135" s="86"/>
    </row>
    <row r="136" spans="1:19" ht="6.75" customHeight="1" thickBot="1">
      <c r="A136" s="89"/>
      <c r="B136" s="89"/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2"/>
      <c r="Q136" s="95"/>
      <c r="R136" s="44"/>
      <c r="S136" s="80"/>
    </row>
    <row r="137" spans="1:19" ht="6.95" customHeight="1">
      <c r="A137" s="9"/>
      <c r="B137" s="9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</row>
    <row r="138" spans="1:19" ht="12.75" customHeight="1">
      <c r="A138" s="10" t="s">
        <v>40</v>
      </c>
      <c r="B138" s="19">
        <v>1</v>
      </c>
      <c r="C138" s="214" t="s">
        <v>122</v>
      </c>
      <c r="D138" s="215"/>
      <c r="E138" s="215"/>
      <c r="F138" s="215"/>
      <c r="G138" s="215"/>
      <c r="H138" s="215"/>
      <c r="I138" s="215"/>
      <c r="J138" s="215"/>
      <c r="K138" s="215"/>
      <c r="L138" s="215"/>
      <c r="M138" s="215"/>
      <c r="N138" s="215"/>
      <c r="O138" s="215"/>
      <c r="P138" s="215"/>
      <c r="Q138" s="215"/>
    </row>
    <row r="139" spans="1:19">
      <c r="A139" s="9"/>
      <c r="B139" s="19">
        <v>2</v>
      </c>
      <c r="C139" s="214" t="s">
        <v>123</v>
      </c>
      <c r="D139" s="215"/>
      <c r="E139" s="215"/>
      <c r="F139" s="215"/>
      <c r="G139" s="215"/>
      <c r="H139" s="215"/>
      <c r="I139" s="215"/>
      <c r="J139" s="215"/>
      <c r="K139" s="215"/>
      <c r="L139" s="215"/>
      <c r="M139" s="215"/>
      <c r="N139" s="215"/>
      <c r="O139" s="215"/>
      <c r="P139" s="215"/>
      <c r="Q139" s="215"/>
    </row>
    <row r="140" spans="1:19">
      <c r="A140" s="9"/>
      <c r="B140" s="19">
        <v>3</v>
      </c>
      <c r="C140" s="155" t="s">
        <v>150</v>
      </c>
      <c r="D140" s="187"/>
      <c r="E140" s="187"/>
      <c r="F140" s="187"/>
      <c r="G140" s="187"/>
      <c r="H140" s="187"/>
      <c r="I140" s="187"/>
      <c r="J140" s="187"/>
      <c r="K140" s="187"/>
      <c r="L140" s="187"/>
      <c r="M140" s="187"/>
      <c r="N140" s="187"/>
      <c r="O140" s="187"/>
      <c r="P140" s="187"/>
      <c r="Q140" s="187"/>
    </row>
    <row r="141" spans="1:19">
      <c r="A141" s="9"/>
      <c r="B141" s="30">
        <v>0</v>
      </c>
      <c r="C141" s="214" t="s">
        <v>35</v>
      </c>
      <c r="D141" s="214"/>
      <c r="E141" s="214"/>
      <c r="F141" s="214"/>
      <c r="G141" s="214"/>
      <c r="H141" s="214"/>
      <c r="I141" s="214"/>
      <c r="J141" s="215"/>
      <c r="K141" s="215"/>
      <c r="L141" s="215"/>
      <c r="M141" s="215"/>
      <c r="N141" s="215"/>
      <c r="O141" s="215"/>
      <c r="P141" s="215"/>
      <c r="Q141" s="215"/>
    </row>
    <row r="142" spans="1:19">
      <c r="A142" s="9"/>
      <c r="B142" s="13" t="s">
        <v>58</v>
      </c>
      <c r="C142" s="214" t="s">
        <v>128</v>
      </c>
      <c r="D142" s="214"/>
      <c r="E142" s="214"/>
      <c r="F142" s="214"/>
      <c r="G142" s="214"/>
      <c r="H142" s="214"/>
      <c r="I142" s="214"/>
      <c r="J142" s="215"/>
      <c r="K142" s="215"/>
      <c r="L142" s="215"/>
      <c r="M142" s="215"/>
      <c r="N142" s="215"/>
      <c r="O142" s="215"/>
      <c r="P142" s="215"/>
      <c r="Q142" s="215"/>
    </row>
    <row r="143" spans="1:19">
      <c r="A143" s="11"/>
      <c r="B143" s="13"/>
      <c r="C143" s="155"/>
    </row>
  </sheetData>
  <mergeCells count="115">
    <mergeCell ref="B135:C135"/>
    <mergeCell ref="B128:C128"/>
    <mergeCell ref="B129:C129"/>
    <mergeCell ref="B130:C130"/>
    <mergeCell ref="B131:C131"/>
    <mergeCell ref="A133:C133"/>
    <mergeCell ref="B134:C134"/>
    <mergeCell ref="B126:C126"/>
    <mergeCell ref="B127:C127"/>
    <mergeCell ref="B111:C111"/>
    <mergeCell ref="B112:C112"/>
    <mergeCell ref="B113:C11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51:C51"/>
    <mergeCell ref="B55:C55"/>
    <mergeCell ref="C142:Q142"/>
    <mergeCell ref="A88:C88"/>
    <mergeCell ref="B89:C89"/>
    <mergeCell ref="A1:Q1"/>
    <mergeCell ref="A2:Q2"/>
    <mergeCell ref="A3:Q3"/>
    <mergeCell ref="C139:Q139"/>
    <mergeCell ref="B90:C90"/>
    <mergeCell ref="B91:C91"/>
    <mergeCell ref="A93:C93"/>
    <mergeCell ref="B94:C94"/>
    <mergeCell ref="B95:C95"/>
    <mergeCell ref="B96:C96"/>
    <mergeCell ref="D6:Q6"/>
    <mergeCell ref="A76:C85"/>
    <mergeCell ref="D76:E85"/>
    <mergeCell ref="B68:C68"/>
    <mergeCell ref="B48:C48"/>
    <mergeCell ref="B49:C49"/>
    <mergeCell ref="B50:C50"/>
    <mergeCell ref="B100:C100"/>
    <mergeCell ref="B101:C101"/>
    <mergeCell ref="B38:C38"/>
    <mergeCell ref="B41:C41"/>
    <mergeCell ref="B39:C39"/>
    <mergeCell ref="B43:C43"/>
    <mergeCell ref="B42:C42"/>
    <mergeCell ref="B70:C70"/>
    <mergeCell ref="B59:C59"/>
    <mergeCell ref="B60:C60"/>
    <mergeCell ref="B52:C52"/>
    <mergeCell ref="B53:C53"/>
    <mergeCell ref="B54:C54"/>
    <mergeCell ref="A67:C67"/>
    <mergeCell ref="B61:C61"/>
    <mergeCell ref="B69:C69"/>
    <mergeCell ref="B46:C46"/>
    <mergeCell ref="B63:C63"/>
    <mergeCell ref="B64:C64"/>
    <mergeCell ref="B57:C57"/>
    <mergeCell ref="B58:C58"/>
    <mergeCell ref="B62:C62"/>
    <mergeCell ref="B56:C56"/>
    <mergeCell ref="B44:C44"/>
    <mergeCell ref="B45:C45"/>
    <mergeCell ref="B40:C40"/>
    <mergeCell ref="C138:Q138"/>
    <mergeCell ref="C141:Q141"/>
    <mergeCell ref="F79:H79"/>
    <mergeCell ref="F82:H82"/>
    <mergeCell ref="B97:C97"/>
    <mergeCell ref="A99:C99"/>
    <mergeCell ref="A9:C18"/>
    <mergeCell ref="L12:Q12"/>
    <mergeCell ref="B22:C22"/>
    <mergeCell ref="B23:C23"/>
    <mergeCell ref="B24:C24"/>
    <mergeCell ref="A21:C21"/>
    <mergeCell ref="B47:C47"/>
    <mergeCell ref="A26:C26"/>
    <mergeCell ref="B27:C27"/>
    <mergeCell ref="B28:C28"/>
    <mergeCell ref="B29:C29"/>
    <mergeCell ref="B30:C30"/>
    <mergeCell ref="A32:C32"/>
    <mergeCell ref="B33:C33"/>
    <mergeCell ref="B34:C34"/>
    <mergeCell ref="B35:C35"/>
    <mergeCell ref="B36:C36"/>
    <mergeCell ref="B37:C37"/>
    <mergeCell ref="F15:J15"/>
    <mergeCell ref="L15:Q15"/>
    <mergeCell ref="F76:N76"/>
    <mergeCell ref="D73:N73"/>
    <mergeCell ref="L79:N79"/>
    <mergeCell ref="L82:N82"/>
    <mergeCell ref="D9:E18"/>
    <mergeCell ref="F9:Q9"/>
    <mergeCell ref="F12:J12"/>
    <mergeCell ref="P18:Q18"/>
  </mergeCells>
  <phoneticPr fontId="0" type="noConversion"/>
  <hyperlinks>
    <hyperlink ref="S1" location="Índice!A1" display="Ir a Índice" xr:uid="{00000000-0004-0000-0100-000000000000}"/>
  </hyperlinks>
  <printOptions horizontalCentered="1"/>
  <pageMargins left="0.9055118110236221" right="0.39370078740157483" top="0.39370078740157483" bottom="0.39370078740157483" header="0.39370078740157483" footer="0.39370078740157483"/>
  <pageSetup paperSize="9" scale="64" orientation="landscape" r:id="rId1"/>
  <headerFooter alignWithMargins="0"/>
  <rowBreaks count="1" manualBreakCount="1">
    <brk id="71" max="40" man="1"/>
  </rowBreaks>
  <colBreaks count="1" manualBreakCount="1">
    <brk id="18" max="1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3"/>
  <sheetViews>
    <sheetView showGridLines="0" zoomScaleNormal="100" workbookViewId="0">
      <selection sqref="A1:O1"/>
    </sheetView>
  </sheetViews>
  <sheetFormatPr defaultColWidth="11.42578125" defaultRowHeight="12.75"/>
  <cols>
    <col min="1" max="1" width="5.7109375" style="1" customWidth="1"/>
    <col min="2" max="2" width="7.42578125" style="1" customWidth="1"/>
    <col min="3" max="3" width="16.28515625" style="1" customWidth="1"/>
    <col min="4" max="4" width="12" style="45" bestFit="1" customWidth="1"/>
    <col min="5" max="5" width="3.7109375" style="45" customWidth="1"/>
    <col min="6" max="6" width="12" style="45" bestFit="1" customWidth="1"/>
    <col min="7" max="7" width="3.7109375" style="45" customWidth="1"/>
    <col min="8" max="8" width="11.5703125" style="45" bestFit="1" customWidth="1"/>
    <col min="9" max="9" width="3" style="45" customWidth="1"/>
    <col min="10" max="10" width="9.28515625" style="1" bestFit="1" customWidth="1"/>
    <col min="11" max="11" width="1.7109375" style="1" bestFit="1" customWidth="1"/>
    <col min="12" max="12" width="9.28515625" style="1" bestFit="1" customWidth="1"/>
    <col min="13" max="13" width="1.7109375" style="1" bestFit="1" customWidth="1"/>
    <col min="14" max="14" width="9.28515625" style="1" bestFit="1" customWidth="1"/>
    <col min="15" max="15" width="1.7109375" style="1" bestFit="1" customWidth="1"/>
    <col min="16" max="17" width="3.7109375" style="1" customWidth="1"/>
    <col min="18" max="16384" width="11.42578125" style="1"/>
  </cols>
  <sheetData>
    <row r="1" spans="1:23" s="38" customFormat="1" ht="15">
      <c r="A1" s="221" t="s">
        <v>139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37"/>
      <c r="Q1" s="37"/>
      <c r="R1" s="141" t="s">
        <v>183</v>
      </c>
    </row>
    <row r="2" spans="1:23" s="38" customFormat="1" ht="15">
      <c r="A2" s="221" t="s">
        <v>166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37"/>
      <c r="Q2" s="37"/>
    </row>
    <row r="3" spans="1:23" s="38" customFormat="1" ht="15">
      <c r="A3" s="221" t="s">
        <v>191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37"/>
      <c r="Q3" s="37"/>
    </row>
    <row r="4" spans="1:23" s="15" customFormat="1" ht="6.95" customHeight="1" thickBot="1">
      <c r="A4" s="16"/>
      <c r="B4" s="16"/>
      <c r="C4" s="16"/>
      <c r="D4" s="50"/>
      <c r="E4" s="50"/>
      <c r="F4" s="50"/>
      <c r="G4" s="50"/>
      <c r="H4" s="50"/>
      <c r="I4" s="50"/>
      <c r="J4" s="16"/>
      <c r="K4" s="16"/>
      <c r="L4" s="16"/>
      <c r="M4" s="16"/>
      <c r="N4" s="16"/>
      <c r="O4" s="16"/>
      <c r="P4" s="36"/>
      <c r="Q4" s="36"/>
    </row>
    <row r="5" spans="1:23" ht="6" customHeight="1"/>
    <row r="6" spans="1:23" ht="14.25" customHeight="1">
      <c r="A6" s="45"/>
      <c r="B6" s="45"/>
      <c r="C6" s="45"/>
      <c r="D6" s="209" t="s">
        <v>142</v>
      </c>
      <c r="E6" s="209"/>
      <c r="F6" s="209"/>
      <c r="G6" s="209"/>
      <c r="H6" s="209"/>
      <c r="I6" s="185"/>
      <c r="J6" s="226" t="s">
        <v>143</v>
      </c>
      <c r="K6" s="226"/>
      <c r="L6" s="226"/>
      <c r="M6" s="226"/>
      <c r="N6" s="226"/>
      <c r="O6" s="226"/>
    </row>
    <row r="7" spans="1:23" ht="6" customHeight="1">
      <c r="A7" s="45"/>
      <c r="B7" s="45"/>
      <c r="C7" s="45"/>
      <c r="D7" s="54"/>
      <c r="E7" s="54"/>
      <c r="F7" s="54"/>
      <c r="G7" s="54"/>
      <c r="H7" s="54"/>
      <c r="I7" s="54"/>
      <c r="J7" s="6"/>
      <c r="K7" s="6"/>
      <c r="L7" s="6"/>
      <c r="M7" s="6"/>
      <c r="N7" s="6"/>
      <c r="O7" s="6"/>
    </row>
    <row r="8" spans="1:23" ht="6" customHeight="1">
      <c r="A8" s="45"/>
      <c r="B8" s="45"/>
      <c r="C8" s="45"/>
    </row>
    <row r="9" spans="1:23" ht="12.75" customHeight="1">
      <c r="A9" s="230" t="s">
        <v>77</v>
      </c>
      <c r="B9" s="230"/>
      <c r="C9" s="230"/>
      <c r="D9" s="231" t="s">
        <v>0</v>
      </c>
      <c r="E9" s="192"/>
      <c r="F9" s="232" t="s">
        <v>32</v>
      </c>
      <c r="G9" s="232"/>
      <c r="H9" s="232"/>
      <c r="I9" s="193"/>
      <c r="J9" s="228" t="s">
        <v>0</v>
      </c>
      <c r="K9" s="228"/>
      <c r="L9" s="225" t="s">
        <v>32</v>
      </c>
      <c r="M9" s="225"/>
      <c r="N9" s="225"/>
      <c r="O9" s="225"/>
      <c r="P9" s="3"/>
      <c r="Q9" s="3"/>
    </row>
    <row r="10" spans="1:23" ht="6" customHeight="1">
      <c r="A10" s="230"/>
      <c r="B10" s="230"/>
      <c r="C10" s="230"/>
      <c r="D10" s="231"/>
      <c r="E10" s="192"/>
      <c r="F10" s="57"/>
      <c r="G10" s="57"/>
      <c r="H10" s="57"/>
      <c r="I10" s="58"/>
      <c r="J10" s="228"/>
      <c r="K10" s="228"/>
      <c r="L10" s="4"/>
      <c r="M10" s="4"/>
      <c r="N10" s="4"/>
      <c r="O10" s="4"/>
      <c r="P10" s="17"/>
      <c r="Q10" s="17"/>
    </row>
    <row r="11" spans="1:23" ht="6" customHeight="1">
      <c r="A11" s="230"/>
      <c r="B11" s="230"/>
      <c r="C11" s="230"/>
      <c r="D11" s="231"/>
      <c r="E11" s="192"/>
      <c r="F11" s="58"/>
      <c r="G11" s="58"/>
      <c r="H11" s="58"/>
      <c r="I11" s="58"/>
      <c r="J11" s="228"/>
      <c r="K11" s="228"/>
      <c r="L11" s="17"/>
      <c r="M11" s="17"/>
      <c r="N11" s="17"/>
      <c r="O11" s="17"/>
      <c r="P11" s="17"/>
      <c r="Q11" s="17"/>
    </row>
    <row r="12" spans="1:23">
      <c r="A12" s="230"/>
      <c r="B12" s="230"/>
      <c r="C12" s="230"/>
      <c r="D12" s="231"/>
      <c r="E12" s="192"/>
      <c r="F12" s="193" t="s">
        <v>33</v>
      </c>
      <c r="G12" s="193"/>
      <c r="H12" s="193" t="s">
        <v>34</v>
      </c>
      <c r="I12" s="193"/>
      <c r="J12" s="228"/>
      <c r="K12" s="228"/>
      <c r="L12" s="225" t="s">
        <v>33</v>
      </c>
      <c r="M12" s="225"/>
      <c r="N12" s="225" t="s">
        <v>34</v>
      </c>
      <c r="O12" s="225"/>
      <c r="P12" s="3"/>
      <c r="Q12" s="3"/>
    </row>
    <row r="13" spans="1:23" s="7" customFormat="1" ht="6" customHeight="1">
      <c r="A13" s="6"/>
      <c r="B13" s="6"/>
      <c r="C13" s="6"/>
      <c r="D13" s="54"/>
      <c r="E13" s="54"/>
      <c r="F13" s="54"/>
      <c r="G13" s="54"/>
      <c r="H13" s="54"/>
      <c r="I13" s="54"/>
      <c r="J13" s="6"/>
      <c r="K13" s="6"/>
      <c r="L13" s="6"/>
      <c r="M13" s="6"/>
      <c r="N13" s="6"/>
      <c r="O13" s="6"/>
      <c r="S13" s="1"/>
      <c r="T13" s="1"/>
      <c r="U13" s="1"/>
      <c r="V13" s="1"/>
      <c r="W13" s="1"/>
    </row>
    <row r="14" spans="1:23" ht="6" customHeight="1"/>
    <row r="15" spans="1:23" ht="12.75" customHeight="1">
      <c r="A15" s="24" t="s">
        <v>0</v>
      </c>
      <c r="B15" s="24"/>
      <c r="C15" s="24"/>
      <c r="D15" s="202">
        <v>763503</v>
      </c>
      <c r="E15" s="60" t="s">
        <v>184</v>
      </c>
      <c r="F15" s="60">
        <v>474833</v>
      </c>
      <c r="G15" s="60" t="s">
        <v>184</v>
      </c>
      <c r="H15" s="60">
        <v>288670</v>
      </c>
      <c r="I15" s="60" t="s">
        <v>184</v>
      </c>
      <c r="J15" s="41">
        <f>SUM(J16:J20)</f>
        <v>100</v>
      </c>
      <c r="K15" s="18"/>
      <c r="L15" s="41">
        <f>SUM(L16:L20)</f>
        <v>100</v>
      </c>
      <c r="M15" s="18"/>
      <c r="N15" s="41">
        <f>SUM(N16:N20)</f>
        <v>100</v>
      </c>
      <c r="O15" s="18" t="s">
        <v>141</v>
      </c>
      <c r="P15" s="18"/>
      <c r="Q15" s="18"/>
    </row>
    <row r="16" spans="1:23">
      <c r="C16" s="1" t="s">
        <v>57</v>
      </c>
      <c r="D16" s="105">
        <v>12906</v>
      </c>
      <c r="E16" s="64" t="s">
        <v>184</v>
      </c>
      <c r="F16" s="105">
        <v>8708</v>
      </c>
      <c r="G16" s="64" t="s">
        <v>184</v>
      </c>
      <c r="H16" s="105">
        <v>4198</v>
      </c>
      <c r="I16" s="105" t="s">
        <v>184</v>
      </c>
      <c r="J16" s="42">
        <f>D16/(D$15-$D21)*100</f>
        <v>1.6916406266384247</v>
      </c>
      <c r="K16" s="18"/>
      <c r="L16" s="42">
        <f>F16/(F$15-$F$21)*100</f>
        <v>1.8357559211982586</v>
      </c>
      <c r="M16" s="18"/>
      <c r="N16" s="42">
        <f>H16/(H$15-$H$21)*100</f>
        <v>1.454744553371244</v>
      </c>
      <c r="O16" s="18" t="s">
        <v>141</v>
      </c>
      <c r="P16" s="18"/>
      <c r="Q16" s="18"/>
    </row>
    <row r="17" spans="2:17">
      <c r="C17" s="1" t="s">
        <v>51</v>
      </c>
      <c r="D17" s="105">
        <v>100802</v>
      </c>
      <c r="E17" s="105" t="s">
        <v>184</v>
      </c>
      <c r="F17" s="105">
        <v>67629</v>
      </c>
      <c r="G17" s="105" t="s">
        <v>184</v>
      </c>
      <c r="H17" s="105">
        <v>33173</v>
      </c>
      <c r="I17" s="105" t="s">
        <v>184</v>
      </c>
      <c r="J17" s="42">
        <f>D17/(D$15-$D$21)*100</f>
        <v>13.212518088207537</v>
      </c>
      <c r="K17" s="18"/>
      <c r="L17" s="42">
        <f t="shared" ref="L17:L20" si="0">F17/(F$15-$F$21)*100</f>
        <v>14.257043775231631</v>
      </c>
      <c r="M17" s="18"/>
      <c r="N17" s="42">
        <f t="shared" ref="N17:N20" si="1">H17/(H$15-$H$21)*100</f>
        <v>11.495531459977199</v>
      </c>
      <c r="O17" s="18" t="s">
        <v>141</v>
      </c>
      <c r="P17" s="18"/>
      <c r="Q17" s="18"/>
    </row>
    <row r="18" spans="2:17">
      <c r="C18" s="1" t="s">
        <v>52</v>
      </c>
      <c r="D18" s="105">
        <v>137310</v>
      </c>
      <c r="E18" s="105" t="s">
        <v>184</v>
      </c>
      <c r="F18" s="105">
        <v>88740</v>
      </c>
      <c r="G18" s="105" t="s">
        <v>184</v>
      </c>
      <c r="H18" s="105">
        <v>48570</v>
      </c>
      <c r="I18" s="105" t="s">
        <v>184</v>
      </c>
      <c r="J18" s="42">
        <f>D18/(D$15-$D$21)*100</f>
        <v>17.997766499591052</v>
      </c>
      <c r="K18" s="18"/>
      <c r="L18" s="42">
        <f t="shared" si="0"/>
        <v>18.707508089932645</v>
      </c>
      <c r="M18" s="18"/>
      <c r="N18" s="42">
        <f t="shared" si="1"/>
        <v>16.831096464326183</v>
      </c>
      <c r="O18" s="18" t="s">
        <v>141</v>
      </c>
      <c r="P18" s="18"/>
      <c r="Q18" s="18"/>
    </row>
    <row r="19" spans="2:17">
      <c r="C19" s="1" t="s">
        <v>53</v>
      </c>
      <c r="D19" s="105">
        <v>188762</v>
      </c>
      <c r="E19" s="105" t="s">
        <v>184</v>
      </c>
      <c r="F19" s="105">
        <v>110868</v>
      </c>
      <c r="G19" s="105" t="s">
        <v>184</v>
      </c>
      <c r="H19" s="105">
        <v>77894</v>
      </c>
      <c r="I19" s="105" t="s">
        <v>184</v>
      </c>
      <c r="J19" s="42">
        <f>D19/(D$15-$D$21)*100</f>
        <v>24.741784283706984</v>
      </c>
      <c r="K19" s="18"/>
      <c r="L19" s="42">
        <f t="shared" si="0"/>
        <v>23.372368795522341</v>
      </c>
      <c r="M19" s="18"/>
      <c r="N19" s="42">
        <f t="shared" si="1"/>
        <v>26.992823306407736</v>
      </c>
      <c r="O19" s="18" t="s">
        <v>141</v>
      </c>
      <c r="P19" s="18"/>
      <c r="Q19" s="18"/>
    </row>
    <row r="20" spans="2:17">
      <c r="C20" s="1" t="s">
        <v>63</v>
      </c>
      <c r="D20" s="105">
        <v>323148</v>
      </c>
      <c r="E20" s="105" t="s">
        <v>184</v>
      </c>
      <c r="F20" s="105">
        <v>198410</v>
      </c>
      <c r="G20" s="105" t="s">
        <v>184</v>
      </c>
      <c r="H20" s="105">
        <v>124738</v>
      </c>
      <c r="I20" s="105" t="s">
        <v>184</v>
      </c>
      <c r="J20" s="42">
        <f>D20/(D$15-$D$21)*100</f>
        <v>42.356290501856009</v>
      </c>
      <c r="K20" s="18"/>
      <c r="L20" s="42">
        <f t="shared" si="0"/>
        <v>41.827323418115128</v>
      </c>
      <c r="M20" s="18"/>
      <c r="N20" s="42">
        <f t="shared" si="1"/>
        <v>43.225804215917634</v>
      </c>
      <c r="O20" s="18" t="s">
        <v>141</v>
      </c>
      <c r="P20" s="18"/>
      <c r="Q20" s="18"/>
    </row>
    <row r="21" spans="2:17">
      <c r="C21" s="80" t="s">
        <v>29</v>
      </c>
      <c r="D21" s="105">
        <v>575</v>
      </c>
      <c r="E21" s="105" t="s">
        <v>58</v>
      </c>
      <c r="F21" s="46">
        <v>478</v>
      </c>
      <c r="G21" s="46" t="s">
        <v>58</v>
      </c>
      <c r="H21" s="46">
        <v>97</v>
      </c>
      <c r="I21" s="46" t="s">
        <v>58</v>
      </c>
      <c r="J21" s="20"/>
      <c r="K21" s="18"/>
      <c r="L21" s="20"/>
      <c r="M21" s="18"/>
      <c r="N21" s="20"/>
      <c r="O21" s="18" t="s">
        <v>141</v>
      </c>
      <c r="P21" s="18"/>
      <c r="Q21" s="18"/>
    </row>
    <row r="22" spans="2:17">
      <c r="D22" s="60"/>
      <c r="E22" s="60"/>
      <c r="F22" s="60"/>
      <c r="G22" s="60"/>
      <c r="H22" s="60"/>
      <c r="I22" s="60"/>
      <c r="J22" s="20"/>
      <c r="K22" s="18"/>
      <c r="L22" s="20"/>
      <c r="M22" s="18"/>
      <c r="N22" s="20"/>
      <c r="O22" s="18"/>
      <c r="P22" s="18"/>
      <c r="Q22" s="18"/>
    </row>
    <row r="23" spans="2:17">
      <c r="B23" s="229" t="s">
        <v>14</v>
      </c>
      <c r="C23" s="229"/>
      <c r="D23" s="202">
        <v>142137</v>
      </c>
      <c r="E23" s="60" t="s">
        <v>184</v>
      </c>
      <c r="F23" s="60">
        <v>94025</v>
      </c>
      <c r="G23" s="60" t="s">
        <v>184</v>
      </c>
      <c r="H23" s="60">
        <v>48112</v>
      </c>
      <c r="I23" s="60" t="s">
        <v>184</v>
      </c>
      <c r="J23" s="41">
        <f>SUM(J24:J28)</f>
        <v>100</v>
      </c>
      <c r="K23" s="18"/>
      <c r="L23" s="41">
        <f>SUM(L24:L28)</f>
        <v>100</v>
      </c>
      <c r="M23" s="18"/>
      <c r="N23" s="41">
        <f>SUM(N24:N28)</f>
        <v>100</v>
      </c>
      <c r="O23" s="18" t="s">
        <v>141</v>
      </c>
      <c r="P23" s="18"/>
      <c r="Q23" s="18"/>
    </row>
    <row r="24" spans="2:17">
      <c r="C24" s="1" t="s">
        <v>57</v>
      </c>
      <c r="D24" s="105">
        <v>5515</v>
      </c>
      <c r="E24" s="105" t="s">
        <v>184</v>
      </c>
      <c r="F24" s="105">
        <v>4385</v>
      </c>
      <c r="G24" s="105" t="s">
        <v>184</v>
      </c>
      <c r="H24" s="105">
        <v>1130</v>
      </c>
      <c r="I24" s="105" t="s">
        <v>58</v>
      </c>
      <c r="J24" s="42">
        <f>D24/(D$23-$D$29)*100</f>
        <v>3.8800593793312084</v>
      </c>
      <c r="K24" s="18"/>
      <c r="L24" s="42">
        <f>F24/(F$23-$F$29)*100</f>
        <v>4.6636532837011435</v>
      </c>
      <c r="M24" s="18"/>
      <c r="N24" s="42">
        <f>H24/(H$23-$H$29)*100</f>
        <v>2.348686398403725</v>
      </c>
      <c r="O24" s="18" t="s">
        <v>141</v>
      </c>
      <c r="P24" s="18"/>
      <c r="Q24" s="18"/>
    </row>
    <row r="25" spans="2:17">
      <c r="C25" s="1" t="s">
        <v>51</v>
      </c>
      <c r="D25" s="105">
        <v>39194</v>
      </c>
      <c r="E25" s="105" t="s">
        <v>184</v>
      </c>
      <c r="F25" s="105">
        <v>30497</v>
      </c>
      <c r="G25" s="105" t="s">
        <v>184</v>
      </c>
      <c r="H25" s="105">
        <v>8697</v>
      </c>
      <c r="I25" s="105" t="s">
        <v>184</v>
      </c>
      <c r="J25" s="42">
        <f t="shared" ref="J25:J28" si="2">D25/(D$23-$D$29)*100</f>
        <v>27.57480458993788</v>
      </c>
      <c r="K25" s="18"/>
      <c r="L25" s="42">
        <f t="shared" ref="L25:L28" si="3">F25/(F$23-$F$29)*100</f>
        <v>32.434990693964373</v>
      </c>
      <c r="M25" s="18"/>
      <c r="N25" s="42">
        <f t="shared" ref="N25:N28" si="4">H25/(H$23-$H$29)*100</f>
        <v>18.076571333555037</v>
      </c>
      <c r="O25" s="18" t="s">
        <v>141</v>
      </c>
      <c r="P25" s="18"/>
      <c r="Q25" s="18"/>
    </row>
    <row r="26" spans="2:17">
      <c r="C26" s="1" t="s">
        <v>52</v>
      </c>
      <c r="D26" s="105">
        <v>25400</v>
      </c>
      <c r="E26" s="105" t="s">
        <v>184</v>
      </c>
      <c r="F26" s="105">
        <v>20523</v>
      </c>
      <c r="G26" s="105" t="s">
        <v>184</v>
      </c>
      <c r="H26" s="105">
        <v>4877</v>
      </c>
      <c r="I26" s="105" t="s">
        <v>184</v>
      </c>
      <c r="J26" s="42">
        <f t="shared" si="2"/>
        <v>17.870083088850897</v>
      </c>
      <c r="K26" s="18"/>
      <c r="L26" s="42">
        <f t="shared" si="3"/>
        <v>21.82717362403616</v>
      </c>
      <c r="M26" s="18"/>
      <c r="N26" s="42">
        <f t="shared" si="4"/>
        <v>10.136764216827403</v>
      </c>
      <c r="O26" s="18" t="s">
        <v>141</v>
      </c>
      <c r="P26" s="18"/>
      <c r="Q26" s="18"/>
    </row>
    <row r="27" spans="2:17">
      <c r="C27" s="1" t="s">
        <v>53</v>
      </c>
      <c r="D27" s="105">
        <v>22947</v>
      </c>
      <c r="E27" s="105" t="s">
        <v>184</v>
      </c>
      <c r="F27" s="105">
        <v>13892</v>
      </c>
      <c r="G27" s="105" t="s">
        <v>184</v>
      </c>
      <c r="H27" s="105">
        <v>9055</v>
      </c>
      <c r="I27" s="105" t="s">
        <v>184</v>
      </c>
      <c r="J27" s="42">
        <f t="shared" si="2"/>
        <v>16.144283332278015</v>
      </c>
      <c r="K27" s="18"/>
      <c r="L27" s="42">
        <f t="shared" si="3"/>
        <v>14.774793937782505</v>
      </c>
      <c r="M27" s="18"/>
      <c r="N27" s="42">
        <f t="shared" si="4"/>
        <v>18.820668440305951</v>
      </c>
      <c r="O27" s="18" t="s">
        <v>141</v>
      </c>
      <c r="P27" s="18"/>
      <c r="Q27" s="18"/>
    </row>
    <row r="28" spans="2:17">
      <c r="C28" s="1" t="s">
        <v>63</v>
      </c>
      <c r="D28" s="105">
        <v>49081</v>
      </c>
      <c r="E28" s="105" t="s">
        <v>184</v>
      </c>
      <c r="F28" s="105">
        <v>24728</v>
      </c>
      <c r="G28" s="105" t="s">
        <v>184</v>
      </c>
      <c r="H28" s="105">
        <v>24353</v>
      </c>
      <c r="I28" s="105" t="s">
        <v>184</v>
      </c>
      <c r="J28" s="42">
        <f t="shared" si="2"/>
        <v>34.530769609602004</v>
      </c>
      <c r="K28" s="18"/>
      <c r="L28" s="42">
        <f t="shared" si="3"/>
        <v>26.299388460515821</v>
      </c>
      <c r="M28" s="18"/>
      <c r="N28" s="42">
        <f t="shared" si="4"/>
        <v>50.617309610907881</v>
      </c>
      <c r="O28" s="18" t="s">
        <v>141</v>
      </c>
      <c r="P28" s="18"/>
      <c r="Q28" s="18"/>
    </row>
    <row r="29" spans="2:17">
      <c r="C29" s="80" t="s">
        <v>29</v>
      </c>
      <c r="D29" s="64">
        <v>0</v>
      </c>
      <c r="E29" s="64"/>
      <c r="F29" s="64">
        <v>0</v>
      </c>
      <c r="G29" s="64"/>
      <c r="H29" s="64">
        <v>0</v>
      </c>
      <c r="I29" s="64"/>
      <c r="J29" s="21"/>
      <c r="K29" s="18"/>
      <c r="L29" s="21"/>
      <c r="M29" s="18"/>
      <c r="N29" s="21"/>
      <c r="O29" s="18" t="s">
        <v>141</v>
      </c>
      <c r="P29" s="18"/>
      <c r="Q29" s="18"/>
    </row>
    <row r="30" spans="2:17">
      <c r="C30" s="80"/>
      <c r="D30" s="60"/>
      <c r="E30" s="60"/>
      <c r="F30" s="60"/>
      <c r="G30" s="60"/>
      <c r="H30" s="60"/>
      <c r="I30" s="60"/>
      <c r="J30" s="21"/>
      <c r="K30" s="18"/>
      <c r="L30" s="21"/>
      <c r="M30" s="18"/>
      <c r="N30" s="21"/>
      <c r="O30" s="18"/>
      <c r="P30" s="18"/>
      <c r="Q30" s="18"/>
    </row>
    <row r="31" spans="2:17">
      <c r="B31" s="229" t="s">
        <v>95</v>
      </c>
      <c r="C31" s="229"/>
      <c r="D31" s="60">
        <v>621366</v>
      </c>
      <c r="E31" s="60" t="s">
        <v>184</v>
      </c>
      <c r="F31" s="60">
        <v>380808</v>
      </c>
      <c r="G31" s="60" t="s">
        <v>184</v>
      </c>
      <c r="H31" s="60">
        <v>240558</v>
      </c>
      <c r="I31" s="60" t="s">
        <v>184</v>
      </c>
      <c r="J31" s="41">
        <f>SUM(J32:J36)</f>
        <v>100</v>
      </c>
      <c r="K31" s="18"/>
      <c r="L31" s="41">
        <f>SUM(L32:L36)</f>
        <v>100</v>
      </c>
      <c r="M31" s="18"/>
      <c r="N31" s="41">
        <f>SUM(N32:N36)</f>
        <v>100</v>
      </c>
      <c r="O31" s="18" t="s">
        <v>141</v>
      </c>
      <c r="P31" s="18"/>
      <c r="Q31" s="18"/>
    </row>
    <row r="32" spans="2:17">
      <c r="C32" s="1" t="s">
        <v>57</v>
      </c>
      <c r="D32" s="105">
        <v>7391</v>
      </c>
      <c r="E32" s="105" t="s">
        <v>184</v>
      </c>
      <c r="F32" s="105">
        <v>4323</v>
      </c>
      <c r="G32" s="105" t="s">
        <v>58</v>
      </c>
      <c r="H32" s="105">
        <v>3068</v>
      </c>
      <c r="I32" s="105" t="s">
        <v>58</v>
      </c>
      <c r="J32" s="42">
        <f>D32/(D$31-$D$37)*100</f>
        <v>1.1905778273203058</v>
      </c>
      <c r="K32" s="18"/>
      <c r="L32" s="42">
        <f>F32/(F$31-$F$37)*100</f>
        <v>1.1366444929403414</v>
      </c>
      <c r="M32" s="18"/>
      <c r="N32" s="42">
        <f>H32/(H$31-$H$37)*100</f>
        <v>1.2758825755527923</v>
      </c>
      <c r="O32" s="18" t="s">
        <v>141</v>
      </c>
      <c r="P32" s="18"/>
      <c r="Q32" s="18"/>
    </row>
    <row r="33" spans="1:17">
      <c r="C33" s="1" t="s">
        <v>51</v>
      </c>
      <c r="D33" s="105">
        <v>61608</v>
      </c>
      <c r="E33" s="105" t="s">
        <v>184</v>
      </c>
      <c r="F33" s="105">
        <v>37132</v>
      </c>
      <c r="G33" s="105" t="s">
        <v>184</v>
      </c>
      <c r="H33" s="105">
        <v>24476</v>
      </c>
      <c r="I33" s="105" t="s">
        <v>184</v>
      </c>
      <c r="J33" s="42">
        <f t="shared" ref="J33:J36" si="5">D33/(D$31-$D$37)*100</f>
        <v>9.9241129462250584</v>
      </c>
      <c r="K33" s="18"/>
      <c r="L33" s="42">
        <f t="shared" ref="L33:L36" si="6">F33/(F$31-$F$37)*100</f>
        <v>9.7631004653853228</v>
      </c>
      <c r="M33" s="18"/>
      <c r="N33" s="42">
        <f t="shared" ref="N33:N36" si="7">H33/(H$31-$H$37)*100</f>
        <v>10.178781590361845</v>
      </c>
      <c r="O33" s="18" t="s">
        <v>141</v>
      </c>
      <c r="P33" s="18"/>
      <c r="Q33" s="18"/>
    </row>
    <row r="34" spans="1:17">
      <c r="C34" s="1" t="s">
        <v>52</v>
      </c>
      <c r="D34" s="105">
        <v>111910</v>
      </c>
      <c r="E34" s="105" t="s">
        <v>184</v>
      </c>
      <c r="F34" s="105">
        <v>68217</v>
      </c>
      <c r="G34" s="105" t="s">
        <v>184</v>
      </c>
      <c r="H34" s="105">
        <v>43693</v>
      </c>
      <c r="I34" s="105" t="s">
        <v>184</v>
      </c>
      <c r="J34" s="42">
        <f t="shared" si="5"/>
        <v>18.027001035775324</v>
      </c>
      <c r="K34" s="18"/>
      <c r="L34" s="42">
        <f t="shared" si="6"/>
        <v>17.936265874372257</v>
      </c>
      <c r="M34" s="18"/>
      <c r="N34" s="42">
        <f t="shared" si="7"/>
        <v>18.170514137427691</v>
      </c>
      <c r="O34" s="18" t="s">
        <v>141</v>
      </c>
      <c r="P34" s="18"/>
      <c r="Q34" s="18"/>
    </row>
    <row r="35" spans="1:17">
      <c r="C35" s="1" t="s">
        <v>53</v>
      </c>
      <c r="D35" s="105">
        <v>165815</v>
      </c>
      <c r="E35" s="105" t="s">
        <v>184</v>
      </c>
      <c r="F35" s="45">
        <v>96976</v>
      </c>
      <c r="G35" s="45" t="s">
        <v>184</v>
      </c>
      <c r="H35" s="45">
        <v>68839</v>
      </c>
      <c r="I35" s="45" t="s">
        <v>184</v>
      </c>
      <c r="J35" s="42">
        <f t="shared" si="5"/>
        <v>26.710277694103169</v>
      </c>
      <c r="K35" s="18"/>
      <c r="L35" s="42">
        <f t="shared" si="6"/>
        <v>25.497857124076461</v>
      </c>
      <c r="M35" s="18"/>
      <c r="N35" s="42">
        <f t="shared" si="7"/>
        <v>28.627927189856152</v>
      </c>
      <c r="O35" s="18" t="s">
        <v>141</v>
      </c>
      <c r="P35" s="18"/>
      <c r="Q35" s="18"/>
    </row>
    <row r="36" spans="1:17">
      <c r="C36" s="1" t="s">
        <v>63</v>
      </c>
      <c r="D36" s="105">
        <v>274067</v>
      </c>
      <c r="E36" s="105" t="s">
        <v>184</v>
      </c>
      <c r="F36" s="105">
        <v>173682</v>
      </c>
      <c r="G36" s="105" t="s">
        <v>184</v>
      </c>
      <c r="H36" s="105">
        <v>100385</v>
      </c>
      <c r="I36" s="105" t="s">
        <v>184</v>
      </c>
      <c r="J36" s="42">
        <f t="shared" si="5"/>
        <v>44.148030496576141</v>
      </c>
      <c r="K36" s="18"/>
      <c r="L36" s="42">
        <f t="shared" si="6"/>
        <v>45.666132043225623</v>
      </c>
      <c r="M36" s="18"/>
      <c r="N36" s="42">
        <f t="shared" si="7"/>
        <v>41.746894506801517</v>
      </c>
      <c r="O36" s="18" t="s">
        <v>141</v>
      </c>
      <c r="P36" s="18"/>
      <c r="Q36" s="18"/>
    </row>
    <row r="37" spans="1:17">
      <c r="C37" s="1" t="s">
        <v>29</v>
      </c>
      <c r="D37" s="105">
        <v>575</v>
      </c>
      <c r="E37" s="105" t="s">
        <v>58</v>
      </c>
      <c r="F37" s="105">
        <v>478</v>
      </c>
      <c r="G37" s="105" t="s">
        <v>58</v>
      </c>
      <c r="H37" s="105">
        <v>97</v>
      </c>
      <c r="I37" s="105" t="s">
        <v>58</v>
      </c>
      <c r="J37" s="32">
        <v>0</v>
      </c>
      <c r="K37" s="44"/>
      <c r="L37" s="32">
        <v>0</v>
      </c>
      <c r="M37" s="44"/>
      <c r="N37" s="32">
        <v>0</v>
      </c>
      <c r="O37" s="44"/>
      <c r="P37" s="18"/>
      <c r="Q37" s="18"/>
    </row>
    <row r="38" spans="1:17" ht="6" customHeight="1" thickBot="1">
      <c r="A38" s="2"/>
      <c r="B38" s="2"/>
      <c r="C38" s="2"/>
      <c r="D38" s="65"/>
      <c r="E38" s="65"/>
      <c r="F38" s="65"/>
      <c r="G38" s="65"/>
      <c r="H38" s="65"/>
      <c r="I38" s="65"/>
      <c r="J38" s="2"/>
      <c r="K38" s="2"/>
      <c r="L38" s="2"/>
      <c r="M38" s="2"/>
      <c r="N38" s="2"/>
      <c r="O38" s="2"/>
      <c r="P38" s="7"/>
      <c r="Q38" s="7"/>
    </row>
    <row r="39" spans="1:17" s="9" customFormat="1" ht="6" customHeight="1">
      <c r="D39" s="66"/>
      <c r="E39" s="66"/>
      <c r="F39" s="66"/>
      <c r="G39" s="66"/>
      <c r="H39" s="66"/>
      <c r="I39" s="66"/>
    </row>
    <row r="40" spans="1:17" s="9" customFormat="1" ht="11.25">
      <c r="A40" s="10" t="s">
        <v>40</v>
      </c>
      <c r="B40" s="22">
        <v>0</v>
      </c>
      <c r="C40" s="9" t="s">
        <v>35</v>
      </c>
      <c r="D40" s="66"/>
      <c r="E40" s="66"/>
      <c r="F40" s="66"/>
      <c r="G40" s="66"/>
      <c r="H40" s="66"/>
      <c r="I40" s="66"/>
    </row>
    <row r="41" spans="1:17">
      <c r="B41" s="14" t="s">
        <v>58</v>
      </c>
      <c r="C41" s="227" t="s">
        <v>128</v>
      </c>
      <c r="D41" s="227"/>
      <c r="E41" s="227"/>
      <c r="F41" s="227"/>
      <c r="G41" s="227"/>
      <c r="H41" s="227"/>
      <c r="I41" s="184"/>
      <c r="J41" s="31"/>
      <c r="K41" s="31"/>
      <c r="L41" s="31"/>
      <c r="M41" s="31"/>
      <c r="N41" s="31"/>
      <c r="O41" s="31"/>
      <c r="P41" s="31"/>
      <c r="Q41" s="31"/>
    </row>
    <row r="42" spans="1:17">
      <c r="A42" s="11"/>
      <c r="B42" s="13" t="s">
        <v>144</v>
      </c>
      <c r="C42" s="31" t="s">
        <v>145</v>
      </c>
      <c r="D42" s="184"/>
      <c r="E42" s="184"/>
      <c r="F42" s="184"/>
      <c r="G42" s="184"/>
      <c r="H42" s="184"/>
      <c r="I42" s="184"/>
    </row>
    <row r="43" spans="1:17">
      <c r="L43" s="80"/>
    </row>
  </sheetData>
  <mergeCells count="15">
    <mergeCell ref="C41:H41"/>
    <mergeCell ref="J9:K12"/>
    <mergeCell ref="B31:C31"/>
    <mergeCell ref="A9:C12"/>
    <mergeCell ref="B23:C23"/>
    <mergeCell ref="D9:D12"/>
    <mergeCell ref="F9:H9"/>
    <mergeCell ref="L9:O9"/>
    <mergeCell ref="L12:M12"/>
    <mergeCell ref="N12:O12"/>
    <mergeCell ref="A1:O1"/>
    <mergeCell ref="J6:O6"/>
    <mergeCell ref="D6:H6"/>
    <mergeCell ref="A3:O3"/>
    <mergeCell ref="A2:O2"/>
  </mergeCells>
  <phoneticPr fontId="0" type="noConversion"/>
  <hyperlinks>
    <hyperlink ref="R1" location="Índice!A1" display="Ir a Índice" xr:uid="{00000000-0004-0000-0200-000000000000}"/>
  </hyperlinks>
  <printOptions horizontalCentered="1"/>
  <pageMargins left="0.78740157480314965" right="0.78740157480314965" top="1.3474015748031496" bottom="0.78740157480314965" header="0.39370078740157483" footer="0.39370078740157483"/>
  <pageSetup paperSize="9" scale="77" orientation="portrait" r:id="rId1"/>
  <headerFooter alignWithMargins="0"/>
  <colBreaks count="1" manualBreakCount="1">
    <brk id="15" max="4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44"/>
  <sheetViews>
    <sheetView showGridLines="0" zoomScale="145" zoomScaleNormal="145" workbookViewId="0">
      <selection sqref="A1:O1"/>
    </sheetView>
  </sheetViews>
  <sheetFormatPr defaultColWidth="11.42578125" defaultRowHeight="12.75"/>
  <cols>
    <col min="1" max="2" width="5.7109375" style="45" customWidth="1"/>
    <col min="3" max="3" width="30" style="45" customWidth="1"/>
    <col min="4" max="4" width="10.140625" style="45" bestFit="1" customWidth="1"/>
    <col min="5" max="5" width="1.7109375" style="45" customWidth="1"/>
    <col min="6" max="6" width="10.140625" style="45" bestFit="1" customWidth="1"/>
    <col min="7" max="7" width="2.85546875" style="45" customWidth="1"/>
    <col min="8" max="8" width="10.140625" style="45" bestFit="1" customWidth="1"/>
    <col min="9" max="9" width="3" style="45" customWidth="1"/>
    <col min="10" max="10" width="7.5703125" style="45" customWidth="1"/>
    <col min="11" max="11" width="1.5703125" style="45" bestFit="1" customWidth="1"/>
    <col min="12" max="12" width="7.7109375" style="45" customWidth="1"/>
    <col min="13" max="13" width="1.5703125" style="45" bestFit="1" customWidth="1"/>
    <col min="14" max="14" width="8" style="45" customWidth="1"/>
    <col min="15" max="15" width="1.7109375" style="45" bestFit="1" customWidth="1"/>
    <col min="16" max="17" width="3" style="45" customWidth="1"/>
    <col min="18" max="16384" width="11.42578125" style="45"/>
  </cols>
  <sheetData>
    <row r="1" spans="1:22" s="49" customFormat="1" ht="15">
      <c r="A1" s="233" t="s">
        <v>138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99"/>
      <c r="Q1" s="99"/>
      <c r="R1" s="141" t="s">
        <v>183</v>
      </c>
    </row>
    <row r="2" spans="1:22" s="49" customFormat="1" ht="15">
      <c r="A2" s="233" t="s">
        <v>166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99"/>
      <c r="Q2" s="99"/>
    </row>
    <row r="3" spans="1:22" s="49" customFormat="1" ht="15">
      <c r="A3" s="233" t="s">
        <v>192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99"/>
      <c r="Q3" s="99"/>
    </row>
    <row r="4" spans="1:22" s="52" customFormat="1" ht="6.95" customHeight="1" thickBo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  <c r="Q4" s="51"/>
    </row>
    <row r="5" spans="1:22" ht="6" customHeight="1"/>
    <row r="6" spans="1:22">
      <c r="D6" s="209" t="s">
        <v>142</v>
      </c>
      <c r="E6" s="209"/>
      <c r="F6" s="209"/>
      <c r="G6" s="209"/>
      <c r="H6" s="209"/>
      <c r="J6" s="209" t="s">
        <v>143</v>
      </c>
      <c r="K6" s="209"/>
      <c r="L6" s="209"/>
      <c r="M6" s="209"/>
      <c r="N6" s="209"/>
      <c r="O6" s="209"/>
    </row>
    <row r="7" spans="1:22" ht="6" customHeight="1">
      <c r="D7" s="54"/>
      <c r="E7" s="54"/>
      <c r="F7" s="54"/>
      <c r="G7" s="54"/>
      <c r="H7" s="54"/>
      <c r="J7" s="54"/>
      <c r="K7" s="54"/>
      <c r="L7" s="54"/>
      <c r="M7" s="54"/>
      <c r="N7" s="54"/>
      <c r="O7" s="54"/>
    </row>
    <row r="8" spans="1:22" ht="6" customHeight="1"/>
    <row r="9" spans="1:22" ht="12.75" customHeight="1">
      <c r="A9" s="230" t="s">
        <v>81</v>
      </c>
      <c r="B9" s="230"/>
      <c r="C9" s="230"/>
      <c r="D9" s="231" t="s">
        <v>0</v>
      </c>
      <c r="E9" s="192"/>
      <c r="F9" s="232" t="s">
        <v>32</v>
      </c>
      <c r="G9" s="232"/>
      <c r="H9" s="232"/>
      <c r="I9" s="193"/>
      <c r="J9" s="231" t="s">
        <v>0</v>
      </c>
      <c r="K9" s="231"/>
      <c r="L9" s="232" t="s">
        <v>32</v>
      </c>
      <c r="M9" s="232"/>
      <c r="N9" s="232"/>
      <c r="O9" s="232"/>
      <c r="P9" s="100"/>
      <c r="Q9" s="100"/>
    </row>
    <row r="10" spans="1:22" ht="6" customHeight="1">
      <c r="A10" s="230"/>
      <c r="B10" s="230"/>
      <c r="C10" s="230"/>
      <c r="D10" s="231"/>
      <c r="E10" s="192"/>
      <c r="F10" s="57"/>
      <c r="G10" s="57"/>
      <c r="H10" s="57"/>
      <c r="I10" s="58"/>
      <c r="J10" s="231"/>
      <c r="K10" s="231"/>
      <c r="L10" s="57"/>
      <c r="M10" s="57"/>
      <c r="N10" s="57"/>
      <c r="O10" s="57"/>
      <c r="P10" s="58"/>
      <c r="Q10" s="58"/>
    </row>
    <row r="11" spans="1:22" ht="6" customHeight="1">
      <c r="A11" s="230"/>
      <c r="B11" s="230"/>
      <c r="C11" s="230"/>
      <c r="D11" s="231"/>
      <c r="E11" s="192"/>
      <c r="F11" s="58"/>
      <c r="G11" s="58"/>
      <c r="H11" s="58"/>
      <c r="J11" s="231"/>
      <c r="K11" s="231"/>
      <c r="L11" s="58"/>
      <c r="M11" s="58"/>
      <c r="N11" s="58"/>
    </row>
    <row r="12" spans="1:22">
      <c r="A12" s="230"/>
      <c r="B12" s="230"/>
      <c r="C12" s="230"/>
      <c r="D12" s="231"/>
      <c r="E12" s="192"/>
      <c r="F12" s="193" t="s">
        <v>33</v>
      </c>
      <c r="G12" s="193"/>
      <c r="H12" s="193" t="s">
        <v>34</v>
      </c>
      <c r="I12" s="193"/>
      <c r="J12" s="231"/>
      <c r="K12" s="231"/>
      <c r="L12" s="232" t="s">
        <v>33</v>
      </c>
      <c r="M12" s="232"/>
      <c r="N12" s="232" t="s">
        <v>34</v>
      </c>
      <c r="O12" s="232"/>
      <c r="P12" s="100"/>
      <c r="Q12" s="100"/>
    </row>
    <row r="13" spans="1:22" s="55" customFormat="1" ht="6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R13" s="45"/>
      <c r="S13" s="45"/>
      <c r="T13" s="45"/>
      <c r="U13" s="45"/>
      <c r="V13" s="45"/>
    </row>
    <row r="14" spans="1:22" ht="6" customHeight="1"/>
    <row r="15" spans="1:22" ht="12.75" customHeight="1">
      <c r="A15" s="234" t="s">
        <v>0</v>
      </c>
      <c r="B15" s="234"/>
      <c r="C15" s="234"/>
      <c r="D15" s="202">
        <v>763503</v>
      </c>
      <c r="E15" s="60" t="s">
        <v>184</v>
      </c>
      <c r="F15" s="60">
        <v>474833</v>
      </c>
      <c r="G15" s="60" t="s">
        <v>184</v>
      </c>
      <c r="H15" s="60">
        <v>288670</v>
      </c>
      <c r="I15" s="59" t="s">
        <v>184</v>
      </c>
      <c r="J15" s="61">
        <f>SUM(J16:J21)</f>
        <v>100.00026257677089</v>
      </c>
      <c r="K15" s="59"/>
      <c r="L15" s="61">
        <f>SUM(L16:L21)</f>
        <v>100.0002109379779</v>
      </c>
      <c r="M15" s="59"/>
      <c r="N15" s="61">
        <f>SUM(N16:N21)</f>
        <v>100.00034769426547</v>
      </c>
      <c r="O15" s="59" t="s">
        <v>141</v>
      </c>
      <c r="P15" s="59"/>
      <c r="Q15" s="59"/>
    </row>
    <row r="16" spans="1:22">
      <c r="C16" s="45" t="s">
        <v>37</v>
      </c>
      <c r="D16" s="105">
        <v>31585</v>
      </c>
      <c r="E16" s="105" t="s">
        <v>184</v>
      </c>
      <c r="F16" s="21">
        <v>23413</v>
      </c>
      <c r="G16" s="21" t="s">
        <v>184</v>
      </c>
      <c r="H16" s="21">
        <v>8172</v>
      </c>
      <c r="I16" s="59" t="s">
        <v>184</v>
      </c>
      <c r="J16" s="62">
        <f t="shared" ref="J16:J21" si="0">D16/(D$15-D$22)*100</f>
        <v>4.1467436541758902</v>
      </c>
      <c r="K16" s="59"/>
      <c r="L16" s="62">
        <f t="shared" ref="L16:L21" si="1">F16/(F$15-F$22)*100</f>
        <v>4.938690876721517</v>
      </c>
      <c r="M16" s="59"/>
      <c r="N16" s="62">
        <f>H16/(H$15-H$22)*100</f>
        <v>2.8413575374901341</v>
      </c>
      <c r="O16" s="59" t="s">
        <v>141</v>
      </c>
      <c r="P16" s="59"/>
      <c r="Q16" s="59"/>
    </row>
    <row r="17" spans="2:17">
      <c r="C17" s="45" t="s">
        <v>38</v>
      </c>
      <c r="D17" s="105">
        <v>68638</v>
      </c>
      <c r="E17" s="105" t="s">
        <v>184</v>
      </c>
      <c r="F17" s="21">
        <v>44734</v>
      </c>
      <c r="G17" s="21" t="s">
        <v>184</v>
      </c>
      <c r="H17" s="21">
        <v>23904</v>
      </c>
      <c r="I17" s="59" t="s">
        <v>184</v>
      </c>
      <c r="J17" s="62">
        <f t="shared" si="0"/>
        <v>9.01137219994696</v>
      </c>
      <c r="K17" s="59"/>
      <c r="L17" s="62">
        <f t="shared" si="1"/>
        <v>9.4360995036629376</v>
      </c>
      <c r="M17" s="59"/>
      <c r="N17" s="62">
        <f t="shared" ref="N17:N21" si="2">H17/(H$15-H$22)*100</f>
        <v>8.3112837219975724</v>
      </c>
      <c r="O17" s="59" t="s">
        <v>141</v>
      </c>
      <c r="P17" s="59"/>
      <c r="Q17" s="59"/>
    </row>
    <row r="18" spans="2:17">
      <c r="C18" s="45" t="s">
        <v>39</v>
      </c>
      <c r="D18" s="105">
        <v>117781</v>
      </c>
      <c r="E18" s="105" t="s">
        <v>184</v>
      </c>
      <c r="F18" s="21">
        <v>73323</v>
      </c>
      <c r="G18" s="21" t="s">
        <v>184</v>
      </c>
      <c r="H18" s="21">
        <v>44458</v>
      </c>
      <c r="I18" s="59" t="s">
        <v>184</v>
      </c>
      <c r="J18" s="62">
        <f t="shared" si="0"/>
        <v>15.463277325708106</v>
      </c>
      <c r="K18" s="59"/>
      <c r="L18" s="62">
        <f t="shared" si="1"/>
        <v>15.466605354027754</v>
      </c>
      <c r="M18" s="59"/>
      <c r="N18" s="62">
        <f t="shared" si="2"/>
        <v>15.457791654642239</v>
      </c>
      <c r="O18" s="59" t="s">
        <v>141</v>
      </c>
      <c r="P18" s="59"/>
      <c r="Q18" s="59"/>
    </row>
    <row r="19" spans="2:17">
      <c r="C19" s="45" t="s">
        <v>54</v>
      </c>
      <c r="D19" s="105">
        <v>190940</v>
      </c>
      <c r="E19" s="105" t="s">
        <v>184</v>
      </c>
      <c r="F19" s="21">
        <v>129590</v>
      </c>
      <c r="G19" s="21" t="s">
        <v>184</v>
      </c>
      <c r="H19" s="21">
        <v>61350</v>
      </c>
      <c r="I19" s="59" t="s">
        <v>184</v>
      </c>
      <c r="J19" s="62">
        <f t="shared" si="0"/>
        <v>25.068204316236958</v>
      </c>
      <c r="K19" s="59"/>
      <c r="L19" s="62">
        <f t="shared" si="1"/>
        <v>27.335452556884697</v>
      </c>
      <c r="M19" s="59"/>
      <c r="N19" s="62">
        <f t="shared" si="2"/>
        <v>21.331043187104715</v>
      </c>
      <c r="O19" s="59" t="s">
        <v>141</v>
      </c>
      <c r="P19" s="59"/>
      <c r="Q19" s="59"/>
    </row>
    <row r="20" spans="2:17">
      <c r="C20" s="45" t="s">
        <v>125</v>
      </c>
      <c r="D20" s="105">
        <v>187063</v>
      </c>
      <c r="E20" s="105" t="s">
        <v>184</v>
      </c>
      <c r="F20" s="21">
        <v>112100</v>
      </c>
      <c r="G20" s="21" t="s">
        <v>184</v>
      </c>
      <c r="H20" s="21">
        <v>74963</v>
      </c>
      <c r="I20" s="59" t="s">
        <v>184</v>
      </c>
      <c r="J20" s="62">
        <f t="shared" si="0"/>
        <v>24.559199245879515</v>
      </c>
      <c r="K20" s="59"/>
      <c r="L20" s="62">
        <f t="shared" si="1"/>
        <v>23.646147323302529</v>
      </c>
      <c r="M20" s="59"/>
      <c r="N20" s="62">
        <f t="shared" si="2"/>
        <v>26.064205223063258</v>
      </c>
      <c r="O20" s="59" t="s">
        <v>141</v>
      </c>
      <c r="P20" s="59"/>
      <c r="Q20" s="59"/>
    </row>
    <row r="21" spans="2:17">
      <c r="C21" s="45" t="s">
        <v>126</v>
      </c>
      <c r="D21" s="105">
        <v>165677</v>
      </c>
      <c r="E21" s="105" t="s">
        <v>184</v>
      </c>
      <c r="F21" s="21">
        <v>90914</v>
      </c>
      <c r="G21" s="21" t="s">
        <v>184</v>
      </c>
      <c r="H21" s="21">
        <v>74763</v>
      </c>
      <c r="I21" s="59" t="s">
        <v>184</v>
      </c>
      <c r="J21" s="62">
        <f t="shared" si="0"/>
        <v>21.751465834823456</v>
      </c>
      <c r="K21" s="64"/>
      <c r="L21" s="62">
        <f t="shared" si="1"/>
        <v>19.177215323378466</v>
      </c>
      <c r="M21" s="64"/>
      <c r="N21" s="62">
        <f t="shared" si="2"/>
        <v>25.994666369967561</v>
      </c>
      <c r="O21" s="59" t="s">
        <v>141</v>
      </c>
      <c r="P21" s="59"/>
      <c r="Q21" s="59"/>
    </row>
    <row r="22" spans="2:17">
      <c r="C22" s="90" t="s">
        <v>29</v>
      </c>
      <c r="D22" s="105">
        <v>1821</v>
      </c>
      <c r="E22" s="64" t="s">
        <v>58</v>
      </c>
      <c r="F22" s="105">
        <v>760</v>
      </c>
      <c r="G22" s="64" t="s">
        <v>58</v>
      </c>
      <c r="H22" s="105">
        <v>1061</v>
      </c>
      <c r="I22" s="95" t="s">
        <v>58</v>
      </c>
      <c r="J22" s="43" t="s">
        <v>144</v>
      </c>
      <c r="K22" s="59"/>
      <c r="L22" s="43" t="s">
        <v>144</v>
      </c>
      <c r="M22" s="59"/>
      <c r="N22" s="43" t="s">
        <v>144</v>
      </c>
      <c r="O22" s="59" t="s">
        <v>141</v>
      </c>
      <c r="P22" s="59"/>
      <c r="Q22" s="59"/>
    </row>
    <row r="23" spans="2:17">
      <c r="D23" s="105"/>
      <c r="E23" s="105"/>
      <c r="F23" s="105"/>
      <c r="G23" s="105"/>
      <c r="H23" s="105"/>
      <c r="I23" s="59"/>
      <c r="J23" s="60"/>
      <c r="K23" s="59"/>
      <c r="L23" s="60"/>
      <c r="M23" s="59"/>
      <c r="N23" s="60"/>
      <c r="O23" s="59"/>
      <c r="P23" s="59"/>
      <c r="Q23" s="59"/>
    </row>
    <row r="24" spans="2:17">
      <c r="B24" s="234" t="s">
        <v>14</v>
      </c>
      <c r="C24" s="234"/>
      <c r="D24" s="202">
        <v>142137</v>
      </c>
      <c r="E24" s="60" t="s">
        <v>184</v>
      </c>
      <c r="F24" s="60">
        <v>94025</v>
      </c>
      <c r="G24" s="60" t="s">
        <v>184</v>
      </c>
      <c r="H24" s="60">
        <v>48112</v>
      </c>
      <c r="I24" s="59" t="s">
        <v>184</v>
      </c>
      <c r="J24" s="61">
        <f>SUM(J25:J30)</f>
        <v>100.00070494022108</v>
      </c>
      <c r="K24" s="59"/>
      <c r="L24" s="61">
        <f>SUM(L25:L30)</f>
        <v>100</v>
      </c>
      <c r="M24" s="59"/>
      <c r="N24" s="61">
        <f>SUM(N25:N30)</f>
        <v>100.00208781343301</v>
      </c>
      <c r="O24" s="59" t="s">
        <v>141</v>
      </c>
      <c r="P24" s="59"/>
      <c r="Q24" s="59"/>
    </row>
    <row r="25" spans="2:17">
      <c r="C25" s="45" t="s">
        <v>37</v>
      </c>
      <c r="D25" s="105">
        <v>8413</v>
      </c>
      <c r="E25" s="64" t="s">
        <v>184</v>
      </c>
      <c r="F25" s="105">
        <v>6082</v>
      </c>
      <c r="G25" s="64" t="s">
        <v>58</v>
      </c>
      <c r="H25" s="105">
        <v>2331</v>
      </c>
      <c r="I25" s="95" t="s">
        <v>58</v>
      </c>
      <c r="J25" s="62">
        <f t="shared" ref="J25:J30" si="3">D25/(D$24-D$31)*100</f>
        <v>5.9306620798556278</v>
      </c>
      <c r="K25" s="59"/>
      <c r="L25" s="62">
        <f t="shared" ref="L25:L30" si="4">F25/(F$24-F$31)*100</f>
        <v>6.4730361114954391</v>
      </c>
      <c r="M25" s="59"/>
      <c r="N25" s="62">
        <f>H25/(H$24-H$31)*100</f>
        <v>4.8666931123034844</v>
      </c>
      <c r="O25" s="59"/>
      <c r="P25" s="59"/>
      <c r="Q25" s="59"/>
    </row>
    <row r="26" spans="2:17">
      <c r="C26" s="45" t="s">
        <v>38</v>
      </c>
      <c r="D26" s="105">
        <v>14938</v>
      </c>
      <c r="E26" s="105" t="s">
        <v>184</v>
      </c>
      <c r="F26" s="105">
        <v>8994</v>
      </c>
      <c r="G26" s="105" t="s">
        <v>184</v>
      </c>
      <c r="H26" s="105">
        <v>5944</v>
      </c>
      <c r="I26" s="59" t="s">
        <v>58</v>
      </c>
      <c r="J26" s="62">
        <f t="shared" si="3"/>
        <v>10.530397022332506</v>
      </c>
      <c r="K26" s="59"/>
      <c r="L26" s="62">
        <f t="shared" si="4"/>
        <v>9.5722602411690207</v>
      </c>
      <c r="M26" s="59"/>
      <c r="N26" s="62">
        <f t="shared" ref="N26:N30" si="5">H26/(H$24-H$31)*100</f>
        <v>12.409963045702236</v>
      </c>
      <c r="O26" s="59" t="s">
        <v>141</v>
      </c>
      <c r="P26" s="59"/>
      <c r="Q26" s="59"/>
    </row>
    <row r="27" spans="2:17">
      <c r="C27" s="45" t="s">
        <v>39</v>
      </c>
      <c r="D27" s="105">
        <v>22367</v>
      </c>
      <c r="E27" s="105" t="s">
        <v>184</v>
      </c>
      <c r="F27" s="105">
        <v>13236</v>
      </c>
      <c r="G27" s="105" t="s">
        <v>184</v>
      </c>
      <c r="H27" s="105">
        <v>9131</v>
      </c>
      <c r="I27" s="59" t="s">
        <v>184</v>
      </c>
      <c r="J27" s="62">
        <f t="shared" si="3"/>
        <v>15.76739792465599</v>
      </c>
      <c r="K27" s="59"/>
      <c r="L27" s="62">
        <f t="shared" si="4"/>
        <v>14.086995391606976</v>
      </c>
      <c r="M27" s="59"/>
      <c r="N27" s="62">
        <f t="shared" si="5"/>
        <v>19.063824456646554</v>
      </c>
      <c r="O27" s="59" t="s">
        <v>141</v>
      </c>
      <c r="P27" s="59"/>
      <c r="Q27" s="59"/>
    </row>
    <row r="28" spans="2:17">
      <c r="C28" s="45" t="s">
        <v>54</v>
      </c>
      <c r="D28" s="105">
        <v>38081</v>
      </c>
      <c r="E28" s="105" t="s">
        <v>184</v>
      </c>
      <c r="F28" s="105">
        <v>29100</v>
      </c>
      <c r="G28" s="105" t="s">
        <v>184</v>
      </c>
      <c r="H28" s="105">
        <v>8981</v>
      </c>
      <c r="I28" s="59" t="s">
        <v>184</v>
      </c>
      <c r="J28" s="62">
        <f t="shared" si="3"/>
        <v>26.844828558538236</v>
      </c>
      <c r="K28" s="59"/>
      <c r="L28" s="62">
        <f t="shared" si="4"/>
        <v>30.970955416724316</v>
      </c>
      <c r="M28" s="59"/>
      <c r="N28" s="62">
        <f t="shared" si="5"/>
        <v>18.75065244169781</v>
      </c>
      <c r="O28" s="59" t="s">
        <v>141</v>
      </c>
      <c r="P28" s="59"/>
      <c r="Q28" s="59"/>
    </row>
    <row r="29" spans="2:17">
      <c r="C29" s="45" t="s">
        <v>125</v>
      </c>
      <c r="D29" s="105">
        <v>32580</v>
      </c>
      <c r="E29" s="105" t="s">
        <v>184</v>
      </c>
      <c r="F29" s="105">
        <v>23151</v>
      </c>
      <c r="G29" s="105" t="s">
        <v>184</v>
      </c>
      <c r="H29" s="105">
        <v>9429</v>
      </c>
      <c r="I29" s="59" t="s">
        <v>184</v>
      </c>
      <c r="J29" s="62">
        <f t="shared" si="3"/>
        <v>22.966952402436274</v>
      </c>
      <c r="K29" s="59"/>
      <c r="L29" s="62">
        <f t="shared" si="4"/>
        <v>24.639470407305314</v>
      </c>
      <c r="M29" s="59"/>
      <c r="N29" s="62">
        <f t="shared" si="5"/>
        <v>19.685992859678059</v>
      </c>
      <c r="O29" s="59" t="s">
        <v>141</v>
      </c>
      <c r="P29" s="59"/>
      <c r="Q29" s="59"/>
    </row>
    <row r="30" spans="2:17">
      <c r="C30" s="45" t="s">
        <v>126</v>
      </c>
      <c r="D30" s="105">
        <v>25478</v>
      </c>
      <c r="E30" s="105" t="s">
        <v>184</v>
      </c>
      <c r="F30" s="105">
        <v>13396</v>
      </c>
      <c r="G30" s="105" t="s">
        <v>184</v>
      </c>
      <c r="H30" s="105">
        <v>12082</v>
      </c>
      <c r="I30" s="59" t="s">
        <v>184</v>
      </c>
      <c r="J30" s="62">
        <f t="shared" si="3"/>
        <v>17.960466952402438</v>
      </c>
      <c r="K30" s="64"/>
      <c r="L30" s="62">
        <f t="shared" si="4"/>
        <v>14.257282431698934</v>
      </c>
      <c r="M30" s="64"/>
      <c r="N30" s="62">
        <f t="shared" si="5"/>
        <v>25.224961897404846</v>
      </c>
      <c r="O30" s="59" t="s">
        <v>141</v>
      </c>
      <c r="P30" s="59"/>
      <c r="Q30" s="59"/>
    </row>
    <row r="31" spans="2:17">
      <c r="C31" s="90" t="s">
        <v>29</v>
      </c>
      <c r="D31" s="105">
        <v>281</v>
      </c>
      <c r="E31" s="64" t="s">
        <v>58</v>
      </c>
      <c r="F31" s="105">
        <v>66</v>
      </c>
      <c r="G31" s="64" t="s">
        <v>58</v>
      </c>
      <c r="H31" s="105">
        <v>215</v>
      </c>
      <c r="I31" s="95" t="s">
        <v>58</v>
      </c>
      <c r="J31" s="43" t="s">
        <v>144</v>
      </c>
      <c r="K31" s="43"/>
      <c r="L31" s="43" t="s">
        <v>144</v>
      </c>
      <c r="M31" s="43"/>
      <c r="N31" s="43" t="s">
        <v>144</v>
      </c>
      <c r="O31" s="59" t="s">
        <v>141</v>
      </c>
      <c r="P31" s="59"/>
      <c r="Q31" s="59"/>
    </row>
    <row r="32" spans="2:17">
      <c r="D32" s="105"/>
      <c r="E32" s="105"/>
      <c r="F32" s="105"/>
      <c r="G32" s="105"/>
      <c r="H32" s="105"/>
      <c r="I32" s="59"/>
      <c r="J32" s="105"/>
      <c r="K32" s="59"/>
      <c r="L32" s="105"/>
      <c r="M32" s="59"/>
      <c r="N32" s="105"/>
      <c r="O32" s="59"/>
      <c r="P32" s="59"/>
      <c r="Q32" s="59"/>
    </row>
    <row r="33" spans="1:17">
      <c r="B33" s="234" t="s">
        <v>95</v>
      </c>
      <c r="C33" s="234"/>
      <c r="D33" s="60">
        <v>621366</v>
      </c>
      <c r="E33" s="60" t="s">
        <v>184</v>
      </c>
      <c r="F33" s="60">
        <v>380808</v>
      </c>
      <c r="G33" s="60" t="s">
        <v>184</v>
      </c>
      <c r="H33" s="60">
        <v>240558</v>
      </c>
      <c r="I33" s="59" t="s">
        <v>184</v>
      </c>
      <c r="J33" s="61">
        <f>SUM(J34:J39)</f>
        <v>100.00016133560065</v>
      </c>
      <c r="K33" s="59"/>
      <c r="L33" s="61">
        <f>SUM(L34:L39)</f>
        <v>100.00026307897105</v>
      </c>
      <c r="M33" s="59"/>
      <c r="N33" s="61">
        <f>SUM(N34:N39)</f>
        <v>100</v>
      </c>
      <c r="O33" s="59" t="s">
        <v>141</v>
      </c>
      <c r="P33" s="59"/>
      <c r="Q33" s="59"/>
    </row>
    <row r="34" spans="1:17">
      <c r="C34" s="45" t="s">
        <v>37</v>
      </c>
      <c r="D34" s="105">
        <v>23172</v>
      </c>
      <c r="E34" s="64" t="s">
        <v>184</v>
      </c>
      <c r="F34" s="105">
        <v>17331</v>
      </c>
      <c r="G34" s="64" t="s">
        <v>184</v>
      </c>
      <c r="H34" s="105">
        <v>5841</v>
      </c>
      <c r="I34" s="95" t="s">
        <v>58</v>
      </c>
      <c r="J34" s="62">
        <f t="shared" ref="J34:J39" si="6">D34/(D$33-D$40)*100</f>
        <v>3.7384685379445197</v>
      </c>
      <c r="K34" s="59"/>
      <c r="L34" s="62">
        <f t="shared" ref="L34:L39" si="7">F34/(F$33-F$40)*100</f>
        <v>4.5594216471900531</v>
      </c>
      <c r="M34" s="59"/>
      <c r="N34" s="62">
        <f>H34/(H$33-H$40)*100</f>
        <v>2.4366740088105727</v>
      </c>
      <c r="O34" s="59"/>
      <c r="P34" s="59"/>
      <c r="Q34" s="59"/>
    </row>
    <row r="35" spans="1:17">
      <c r="C35" s="45" t="s">
        <v>38</v>
      </c>
      <c r="D35" s="105">
        <v>53700</v>
      </c>
      <c r="E35" s="105" t="s">
        <v>184</v>
      </c>
      <c r="F35" s="105">
        <v>35740</v>
      </c>
      <c r="G35" s="105" t="s">
        <v>184</v>
      </c>
      <c r="H35" s="105">
        <v>17960</v>
      </c>
      <c r="I35" s="59" t="s">
        <v>184</v>
      </c>
      <c r="J35" s="62">
        <f t="shared" si="6"/>
        <v>8.6637217541697193</v>
      </c>
      <c r="K35" s="59"/>
      <c r="L35" s="62">
        <f t="shared" si="7"/>
        <v>9.4024424251671874</v>
      </c>
      <c r="M35" s="59"/>
      <c r="N35" s="62">
        <f t="shared" ref="N35:N39" si="8">H35/(H$33-H$40)*100</f>
        <v>7.4923241222800696</v>
      </c>
      <c r="O35" s="59" t="s">
        <v>141</v>
      </c>
      <c r="P35" s="59"/>
      <c r="Q35" s="59"/>
    </row>
    <row r="36" spans="1:17">
      <c r="C36" s="45" t="s">
        <v>39</v>
      </c>
      <c r="D36" s="105">
        <v>95414</v>
      </c>
      <c r="E36" s="105" t="s">
        <v>184</v>
      </c>
      <c r="F36" s="105">
        <v>60087</v>
      </c>
      <c r="G36" s="105" t="s">
        <v>184</v>
      </c>
      <c r="H36" s="105">
        <v>35327</v>
      </c>
      <c r="I36" s="59" t="s">
        <v>184</v>
      </c>
      <c r="J36" s="62">
        <f t="shared" si="6"/>
        <v>15.393674999112655</v>
      </c>
      <c r="K36" s="59"/>
      <c r="L36" s="62">
        <f t="shared" si="7"/>
        <v>15.807626133212668</v>
      </c>
      <c r="M36" s="59"/>
      <c r="N36" s="62">
        <f t="shared" si="8"/>
        <v>14.737268054999333</v>
      </c>
      <c r="O36" s="59" t="s">
        <v>141</v>
      </c>
      <c r="P36" s="59"/>
      <c r="Q36" s="59"/>
    </row>
    <row r="37" spans="1:17">
      <c r="C37" s="45" t="s">
        <v>54</v>
      </c>
      <c r="D37" s="105">
        <v>152859</v>
      </c>
      <c r="E37" s="105" t="s">
        <v>184</v>
      </c>
      <c r="F37" s="105">
        <v>100490</v>
      </c>
      <c r="G37" s="105" t="s">
        <v>184</v>
      </c>
      <c r="H37" s="105">
        <v>52369</v>
      </c>
      <c r="I37" s="59" t="s">
        <v>184</v>
      </c>
      <c r="J37" s="62">
        <f t="shared" si="6"/>
        <v>24.661598577665345</v>
      </c>
      <c r="K37" s="59"/>
      <c r="L37" s="62">
        <f t="shared" si="7"/>
        <v>26.436805800365153</v>
      </c>
      <c r="M37" s="59"/>
      <c r="N37" s="62">
        <f t="shared" si="8"/>
        <v>21.846632625817648</v>
      </c>
      <c r="O37" s="59" t="s">
        <v>141</v>
      </c>
      <c r="P37" s="59"/>
      <c r="Q37" s="59"/>
    </row>
    <row r="38" spans="1:17">
      <c r="C38" s="45" t="s">
        <v>125</v>
      </c>
      <c r="D38" s="105">
        <v>154483</v>
      </c>
      <c r="E38" s="105" t="s">
        <v>184</v>
      </c>
      <c r="F38" s="105">
        <v>88949</v>
      </c>
      <c r="G38" s="105" t="s">
        <v>184</v>
      </c>
      <c r="H38" s="105">
        <v>65534</v>
      </c>
      <c r="I38" s="59" t="s">
        <v>184</v>
      </c>
      <c r="J38" s="62">
        <f t="shared" si="6"/>
        <v>24.923607593098708</v>
      </c>
      <c r="K38" s="59"/>
      <c r="L38" s="62">
        <f t="shared" si="7"/>
        <v>23.40061139552871</v>
      </c>
      <c r="M38" s="59"/>
      <c r="N38" s="62">
        <f t="shared" si="8"/>
        <v>27.338639700974504</v>
      </c>
      <c r="O38" s="59" t="s">
        <v>141</v>
      </c>
      <c r="P38" s="59"/>
      <c r="Q38" s="59"/>
    </row>
    <row r="39" spans="1:17">
      <c r="C39" s="45" t="s">
        <v>126</v>
      </c>
      <c r="D39" s="105">
        <v>140199</v>
      </c>
      <c r="E39" s="105" t="s">
        <v>184</v>
      </c>
      <c r="F39" s="105">
        <v>77518</v>
      </c>
      <c r="G39" s="105" t="s">
        <v>184</v>
      </c>
      <c r="H39" s="105">
        <v>62681</v>
      </c>
      <c r="I39" s="59" t="s">
        <v>184</v>
      </c>
      <c r="J39" s="62">
        <f t="shared" si="6"/>
        <v>22.619089873609692</v>
      </c>
      <c r="K39" s="64"/>
      <c r="L39" s="62">
        <f t="shared" si="7"/>
        <v>20.393355677507273</v>
      </c>
      <c r="M39" s="64"/>
      <c r="N39" s="62">
        <f t="shared" si="8"/>
        <v>26.148461487117874</v>
      </c>
      <c r="O39" s="59" t="s">
        <v>141</v>
      </c>
      <c r="P39" s="59"/>
      <c r="Q39" s="59"/>
    </row>
    <row r="40" spans="1:17">
      <c r="C40" s="90" t="s">
        <v>29</v>
      </c>
      <c r="D40" s="105">
        <v>1540</v>
      </c>
      <c r="E40" s="64" t="s">
        <v>58</v>
      </c>
      <c r="F40" s="105">
        <v>694</v>
      </c>
      <c r="G40" s="64" t="s">
        <v>58</v>
      </c>
      <c r="H40" s="105">
        <v>846</v>
      </c>
      <c r="I40" s="95" t="s">
        <v>58</v>
      </c>
      <c r="J40" s="43" t="s">
        <v>144</v>
      </c>
      <c r="K40" s="43"/>
      <c r="L40" s="43" t="s">
        <v>144</v>
      </c>
      <c r="M40" s="43"/>
      <c r="N40" s="43" t="s">
        <v>144</v>
      </c>
      <c r="O40" s="59"/>
      <c r="P40" s="59"/>
      <c r="Q40" s="59"/>
    </row>
    <row r="41" spans="1:17" ht="6" customHeight="1" thickBo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55"/>
      <c r="Q41" s="55"/>
    </row>
    <row r="42" spans="1:17" s="66" customFormat="1" ht="6" customHeight="1"/>
    <row r="43" spans="1:17" s="66" customFormat="1" ht="12" customHeight="1">
      <c r="A43" s="67" t="s">
        <v>40</v>
      </c>
      <c r="B43" s="71" t="s">
        <v>58</v>
      </c>
      <c r="C43" s="214" t="s">
        <v>128</v>
      </c>
      <c r="D43" s="214"/>
      <c r="E43" s="214"/>
      <c r="F43" s="214"/>
      <c r="G43" s="214"/>
      <c r="H43" s="214"/>
      <c r="I43" s="184"/>
      <c r="J43" s="101"/>
      <c r="K43" s="101"/>
      <c r="L43" s="101"/>
      <c r="M43" s="101"/>
      <c r="N43" s="101"/>
      <c r="O43" s="101"/>
      <c r="P43" s="101"/>
      <c r="Q43" s="101"/>
    </row>
    <row r="44" spans="1:17" s="66" customFormat="1" ht="11.25">
      <c r="I44" s="184"/>
      <c r="J44" s="101"/>
      <c r="K44" s="101"/>
      <c r="L44" s="101"/>
      <c r="M44" s="101"/>
      <c r="N44" s="101"/>
      <c r="O44" s="101"/>
      <c r="P44" s="101"/>
      <c r="Q44" s="101"/>
    </row>
  </sheetData>
  <mergeCells count="16">
    <mergeCell ref="B24:C24"/>
    <mergeCell ref="B33:C33"/>
    <mergeCell ref="C43:H43"/>
    <mergeCell ref="A15:C15"/>
    <mergeCell ref="J6:O6"/>
    <mergeCell ref="J9:K12"/>
    <mergeCell ref="L9:O9"/>
    <mergeCell ref="L12:M12"/>
    <mergeCell ref="N12:O12"/>
    <mergeCell ref="D6:H6"/>
    <mergeCell ref="F9:H9"/>
    <mergeCell ref="A1:O1"/>
    <mergeCell ref="A9:C12"/>
    <mergeCell ref="D9:D12"/>
    <mergeCell ref="A2:O2"/>
    <mergeCell ref="A3:O3"/>
  </mergeCells>
  <phoneticPr fontId="0" type="noConversion"/>
  <hyperlinks>
    <hyperlink ref="R1" location="Índice!A1" display="Ir a Índice" xr:uid="{00000000-0004-0000-0300-000000000000}"/>
  </hyperlinks>
  <printOptions horizontalCentered="1"/>
  <pageMargins left="0.78740157480314965" right="0.78740157480314965" top="1.3474015748031496" bottom="0.78740157480314965" header="0.39370078740157483" footer="0.39370078740157483"/>
  <pageSetup paperSize="9" scale="80" orientation="portrait" r:id="rId1"/>
  <headerFooter alignWithMargins="0"/>
  <colBreaks count="1" manualBreakCount="1">
    <brk id="15" max="3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27"/>
  <sheetViews>
    <sheetView showGridLines="0" zoomScaleNormal="100" zoomScaleSheetLayoutView="50" workbookViewId="0">
      <selection sqref="A1:Q1"/>
    </sheetView>
  </sheetViews>
  <sheetFormatPr defaultColWidth="11.42578125" defaultRowHeight="12.75"/>
  <cols>
    <col min="1" max="1" width="5.7109375" style="45" customWidth="1"/>
    <col min="2" max="2" width="7.42578125" style="45" customWidth="1"/>
    <col min="3" max="3" width="5.7109375" style="45" customWidth="1"/>
    <col min="4" max="4" width="41.42578125" style="45" bestFit="1" customWidth="1"/>
    <col min="5" max="5" width="14" style="45" bestFit="1" customWidth="1"/>
    <col min="6" max="6" width="3.7109375" style="45" customWidth="1"/>
    <col min="7" max="7" width="14" style="45" bestFit="1" customWidth="1"/>
    <col min="8" max="8" width="3.7109375" style="45" customWidth="1"/>
    <col min="9" max="9" width="12.7109375" style="45" customWidth="1"/>
    <col min="10" max="11" width="3.7109375" style="45" customWidth="1"/>
    <col min="12" max="12" width="9.28515625" style="45" bestFit="1" customWidth="1"/>
    <col min="13" max="13" width="1.7109375" style="45" bestFit="1" customWidth="1"/>
    <col min="14" max="14" width="9.28515625" style="45" bestFit="1" customWidth="1"/>
    <col min="15" max="15" width="1.7109375" style="45" bestFit="1" customWidth="1"/>
    <col min="16" max="16" width="9.28515625" style="45" bestFit="1" customWidth="1"/>
    <col min="17" max="17" width="1.7109375" style="45" bestFit="1" customWidth="1"/>
    <col min="18" max="20" width="1.7109375" style="45" customWidth="1"/>
    <col min="21" max="21" width="3.140625" style="45" customWidth="1"/>
    <col min="22" max="16384" width="11.42578125" style="45"/>
  </cols>
  <sheetData>
    <row r="1" spans="1:22" s="49" customFormat="1" ht="15">
      <c r="A1" s="233" t="s">
        <v>137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48"/>
      <c r="S1" s="48"/>
      <c r="T1" s="48"/>
      <c r="V1" s="141" t="s">
        <v>183</v>
      </c>
    </row>
    <row r="2" spans="1:22" s="49" customFormat="1" ht="15">
      <c r="A2" s="233" t="s">
        <v>166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48"/>
      <c r="S2" s="48"/>
      <c r="T2" s="48"/>
    </row>
    <row r="3" spans="1:22" s="49" customFormat="1" ht="15">
      <c r="A3" s="233" t="s">
        <v>193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48"/>
      <c r="S3" s="48"/>
      <c r="T3" s="48"/>
    </row>
    <row r="4" spans="1:22" s="52" customFormat="1" ht="6.95" customHeight="1" thickBo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1"/>
      <c r="S4" s="51"/>
      <c r="T4" s="51"/>
    </row>
    <row r="5" spans="1:22" ht="6" customHeight="1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</row>
    <row r="6" spans="1:22" ht="13.5" customHeight="1">
      <c r="A6" s="140"/>
      <c r="B6" s="140"/>
      <c r="C6" s="140"/>
      <c r="D6" s="140"/>
      <c r="E6" s="209" t="s">
        <v>142</v>
      </c>
      <c r="F6" s="209"/>
      <c r="G6" s="209"/>
      <c r="H6" s="209"/>
      <c r="I6" s="209"/>
      <c r="J6" s="209"/>
      <c r="K6" s="90"/>
      <c r="L6" s="209" t="s">
        <v>143</v>
      </c>
      <c r="M6" s="209"/>
      <c r="N6" s="209"/>
      <c r="O6" s="209"/>
      <c r="P6" s="209"/>
      <c r="Q6" s="209"/>
      <c r="R6" s="53"/>
      <c r="S6" s="53"/>
      <c r="T6" s="53"/>
    </row>
    <row r="7" spans="1:22" ht="6" customHeight="1">
      <c r="A7" s="140"/>
      <c r="B7" s="140"/>
      <c r="C7" s="140"/>
      <c r="D7" s="140"/>
      <c r="E7" s="91"/>
      <c r="F7" s="91"/>
      <c r="G7" s="91"/>
      <c r="H7" s="91"/>
      <c r="I7" s="91"/>
      <c r="J7" s="91"/>
      <c r="K7" s="90"/>
      <c r="L7" s="91"/>
      <c r="M7" s="91"/>
      <c r="N7" s="91"/>
      <c r="O7" s="91"/>
      <c r="P7" s="91"/>
      <c r="Q7" s="91"/>
      <c r="R7" s="55"/>
      <c r="S7" s="55"/>
      <c r="T7" s="55"/>
    </row>
    <row r="8" spans="1:22" ht="6" customHeight="1">
      <c r="A8" s="140"/>
      <c r="B8" s="140"/>
      <c r="C8" s="140"/>
      <c r="D8" s="14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</row>
    <row r="9" spans="1:22" ht="12.75" customHeight="1">
      <c r="A9" s="236" t="s">
        <v>82</v>
      </c>
      <c r="B9" s="236"/>
      <c r="C9" s="236"/>
      <c r="D9" s="236"/>
      <c r="E9" s="212" t="s">
        <v>0</v>
      </c>
      <c r="F9" s="212"/>
      <c r="G9" s="235" t="s">
        <v>32</v>
      </c>
      <c r="H9" s="235"/>
      <c r="I9" s="235"/>
      <c r="J9" s="235"/>
      <c r="K9" s="134"/>
      <c r="L9" s="212" t="s">
        <v>0</v>
      </c>
      <c r="M9" s="212"/>
      <c r="N9" s="207" t="s">
        <v>32</v>
      </c>
      <c r="O9" s="207"/>
      <c r="P9" s="207"/>
      <c r="Q9" s="207"/>
      <c r="R9" s="56"/>
      <c r="S9" s="56"/>
      <c r="T9" s="56"/>
    </row>
    <row r="10" spans="1:22" ht="6" customHeight="1">
      <c r="A10" s="236"/>
      <c r="B10" s="236"/>
      <c r="C10" s="236"/>
      <c r="D10" s="236"/>
      <c r="E10" s="212"/>
      <c r="F10" s="212"/>
      <c r="G10" s="93"/>
      <c r="H10" s="93"/>
      <c r="I10" s="93"/>
      <c r="J10" s="82"/>
      <c r="K10" s="94"/>
      <c r="L10" s="212"/>
      <c r="M10" s="212"/>
      <c r="N10" s="93"/>
      <c r="O10" s="93"/>
      <c r="P10" s="93"/>
      <c r="Q10" s="93"/>
      <c r="R10" s="58"/>
      <c r="S10" s="58"/>
      <c r="T10" s="58"/>
    </row>
    <row r="11" spans="1:22" ht="6" customHeight="1">
      <c r="A11" s="236"/>
      <c r="B11" s="236"/>
      <c r="C11" s="236"/>
      <c r="D11" s="236"/>
      <c r="E11" s="212"/>
      <c r="F11" s="212"/>
      <c r="G11" s="94"/>
      <c r="H11" s="94"/>
      <c r="I11" s="94"/>
      <c r="J11" s="80"/>
      <c r="K11" s="90"/>
      <c r="L11" s="212"/>
      <c r="M11" s="212"/>
      <c r="N11" s="94"/>
      <c r="O11" s="94"/>
      <c r="P11" s="94"/>
      <c r="Q11" s="90"/>
    </row>
    <row r="12" spans="1:22">
      <c r="A12" s="236"/>
      <c r="B12" s="236"/>
      <c r="C12" s="236"/>
      <c r="D12" s="236"/>
      <c r="E12" s="212"/>
      <c r="F12" s="212"/>
      <c r="G12" s="207" t="s">
        <v>33</v>
      </c>
      <c r="H12" s="207"/>
      <c r="I12" s="235" t="s">
        <v>34</v>
      </c>
      <c r="J12" s="235"/>
      <c r="K12" s="134"/>
      <c r="L12" s="212"/>
      <c r="M12" s="212"/>
      <c r="N12" s="207" t="s">
        <v>33</v>
      </c>
      <c r="O12" s="207"/>
      <c r="P12" s="207" t="s">
        <v>34</v>
      </c>
      <c r="Q12" s="207"/>
      <c r="R12" s="56"/>
      <c r="S12" s="56"/>
      <c r="T12" s="56"/>
    </row>
    <row r="13" spans="1:22" s="55" customFormat="1" ht="6" customHeight="1">
      <c r="A13" s="91"/>
      <c r="B13" s="91"/>
      <c r="C13" s="91"/>
      <c r="D13" s="91"/>
      <c r="E13" s="91"/>
      <c r="F13" s="91"/>
      <c r="G13" s="91"/>
      <c r="H13" s="91"/>
      <c r="I13" s="91"/>
      <c r="J13" s="81"/>
      <c r="K13" s="91"/>
      <c r="L13" s="91"/>
      <c r="M13" s="91"/>
      <c r="N13" s="91"/>
      <c r="O13" s="91"/>
      <c r="P13" s="91"/>
      <c r="Q13" s="91"/>
    </row>
    <row r="14" spans="1:22" ht="6" customHeight="1">
      <c r="A14" s="90"/>
      <c r="B14" s="90"/>
      <c r="C14" s="90"/>
      <c r="D14" s="90"/>
      <c r="E14" s="90"/>
      <c r="F14" s="90"/>
      <c r="G14" s="90"/>
      <c r="H14" s="90"/>
      <c r="I14" s="90"/>
      <c r="J14" s="80"/>
      <c r="K14" s="90"/>
      <c r="L14" s="90"/>
      <c r="M14" s="90"/>
      <c r="N14" s="90"/>
      <c r="O14" s="90"/>
      <c r="P14" s="90"/>
      <c r="Q14" s="90"/>
    </row>
    <row r="15" spans="1:22" ht="12.75" customHeight="1">
      <c r="A15" s="234" t="s">
        <v>0</v>
      </c>
      <c r="B15" s="234"/>
      <c r="C15" s="234"/>
      <c r="D15" s="234"/>
      <c r="E15" s="90"/>
      <c r="F15" s="90"/>
      <c r="G15" s="90"/>
      <c r="H15" s="90"/>
      <c r="I15" s="90"/>
      <c r="J15" s="86"/>
      <c r="K15" s="95"/>
      <c r="L15" s="90"/>
      <c r="M15" s="90"/>
      <c r="N15" s="90"/>
      <c r="O15" s="90"/>
      <c r="P15" s="90"/>
      <c r="Q15" s="95"/>
      <c r="R15" s="59"/>
      <c r="S15" s="59"/>
      <c r="T15" s="59"/>
    </row>
    <row r="16" spans="1:22" ht="12.75" customHeight="1">
      <c r="A16" s="136"/>
      <c r="B16" s="136"/>
      <c r="C16" s="234" t="s">
        <v>98</v>
      </c>
      <c r="D16" s="234"/>
      <c r="E16" s="257">
        <v>763505</v>
      </c>
      <c r="F16" s="60" t="s">
        <v>184</v>
      </c>
      <c r="G16" s="60">
        <v>474834</v>
      </c>
      <c r="H16" s="60" t="s">
        <v>184</v>
      </c>
      <c r="I16" s="60">
        <v>288671</v>
      </c>
      <c r="J16" s="86" t="s">
        <v>184</v>
      </c>
      <c r="K16" s="95"/>
      <c r="L16" s="61">
        <f>SUM(L17:L21)</f>
        <v>100</v>
      </c>
      <c r="M16" s="95"/>
      <c r="N16" s="61">
        <f>SUM(N17:N21)</f>
        <v>100</v>
      </c>
      <c r="O16" s="95"/>
      <c r="P16" s="61">
        <f>SUM(P17:P21)</f>
        <v>100</v>
      </c>
      <c r="Q16" s="95"/>
      <c r="R16" s="59"/>
      <c r="S16" s="59"/>
      <c r="T16" s="59"/>
    </row>
    <row r="17" spans="1:20" ht="14.25">
      <c r="A17" s="90"/>
      <c r="B17" s="90"/>
      <c r="C17" s="90"/>
      <c r="D17" s="90" t="s">
        <v>152</v>
      </c>
      <c r="E17" s="258">
        <v>334570</v>
      </c>
      <c r="F17" s="95" t="s">
        <v>184</v>
      </c>
      <c r="G17" s="64">
        <v>223526</v>
      </c>
      <c r="H17" s="95" t="s">
        <v>184</v>
      </c>
      <c r="I17" s="64">
        <v>111044</v>
      </c>
      <c r="J17" s="86" t="s">
        <v>184</v>
      </c>
      <c r="K17" s="95"/>
      <c r="L17" s="62">
        <f>E17/(E17+E18)*100</f>
        <v>70.811762664081712</v>
      </c>
      <c r="M17" s="95"/>
      <c r="N17" s="62">
        <f>G17/(G17+G18)*100</f>
        <v>68.283697216121027</v>
      </c>
      <c r="O17" s="95"/>
      <c r="P17" s="62">
        <f>I17/(I17+I18)*100</f>
        <v>76.513997891530977</v>
      </c>
      <c r="Q17" s="95"/>
      <c r="R17" s="59"/>
      <c r="S17" s="59"/>
      <c r="T17" s="59"/>
    </row>
    <row r="18" spans="1:20">
      <c r="A18" s="90"/>
      <c r="B18" s="90"/>
      <c r="C18" s="90"/>
      <c r="D18" s="90" t="s">
        <v>79</v>
      </c>
      <c r="E18" s="258">
        <v>137908</v>
      </c>
      <c r="F18" s="95" t="s">
        <v>184</v>
      </c>
      <c r="G18" s="64">
        <v>103823</v>
      </c>
      <c r="H18" s="95" t="s">
        <v>184</v>
      </c>
      <c r="I18" s="64">
        <v>34085</v>
      </c>
      <c r="J18" s="86" t="s">
        <v>184</v>
      </c>
      <c r="K18" s="95"/>
      <c r="L18" s="62">
        <f>E18/(E18+E17)*100</f>
        <v>29.188237335918288</v>
      </c>
      <c r="M18" s="95"/>
      <c r="N18" s="62">
        <f>G18/(G18+G17)*100</f>
        <v>31.71630278387898</v>
      </c>
      <c r="O18" s="95"/>
      <c r="P18" s="62">
        <f>I18/(I18+I17)*100</f>
        <v>23.486002108469016</v>
      </c>
      <c r="Q18" s="95"/>
      <c r="R18" s="59"/>
      <c r="S18" s="59"/>
      <c r="T18" s="59"/>
    </row>
    <row r="19" spans="1:20" ht="14.25">
      <c r="A19" s="90"/>
      <c r="B19" s="90"/>
      <c r="C19" s="90"/>
      <c r="D19" s="90" t="s">
        <v>154</v>
      </c>
      <c r="E19" s="258">
        <v>246088</v>
      </c>
      <c r="F19" s="95" t="s">
        <v>184</v>
      </c>
      <c r="G19" s="64">
        <v>120326</v>
      </c>
      <c r="H19" s="95" t="s">
        <v>184</v>
      </c>
      <c r="I19" s="64">
        <v>125762</v>
      </c>
      <c r="J19" s="86" t="s">
        <v>184</v>
      </c>
      <c r="K19" s="95"/>
      <c r="L19" s="63" t="s">
        <v>144</v>
      </c>
      <c r="M19" s="64"/>
      <c r="N19" s="63" t="s">
        <v>144</v>
      </c>
      <c r="O19" s="64"/>
      <c r="P19" s="63" t="s">
        <v>144</v>
      </c>
      <c r="Q19" s="95"/>
      <c r="R19" s="59"/>
      <c r="S19" s="59"/>
      <c r="T19" s="59"/>
    </row>
    <row r="20" spans="1:20">
      <c r="A20" s="90"/>
      <c r="B20" s="90"/>
      <c r="C20" s="90"/>
      <c r="D20" s="90" t="s">
        <v>181</v>
      </c>
      <c r="E20" s="121" t="s">
        <v>202</v>
      </c>
      <c r="F20" s="95" t="s">
        <v>184</v>
      </c>
      <c r="G20" s="121" t="s">
        <v>202</v>
      </c>
      <c r="H20" s="95" t="s">
        <v>184</v>
      </c>
      <c r="I20" s="121" t="s">
        <v>202</v>
      </c>
      <c r="J20" s="86" t="s">
        <v>184</v>
      </c>
      <c r="K20" s="95"/>
      <c r="L20" s="63" t="s">
        <v>144</v>
      </c>
      <c r="M20" s="64"/>
      <c r="N20" s="63" t="s">
        <v>144</v>
      </c>
      <c r="O20" s="64"/>
      <c r="P20" s="63" t="s">
        <v>144</v>
      </c>
      <c r="Q20" s="95"/>
      <c r="R20" s="59"/>
      <c r="S20" s="59"/>
      <c r="T20" s="59"/>
    </row>
    <row r="21" spans="1:20">
      <c r="A21" s="90"/>
      <c r="B21" s="90"/>
      <c r="C21" s="90"/>
      <c r="D21" s="90" t="s">
        <v>29</v>
      </c>
      <c r="E21" s="258">
        <v>44939</v>
      </c>
      <c r="F21" s="95" t="s">
        <v>184</v>
      </c>
      <c r="G21" s="64">
        <v>27159</v>
      </c>
      <c r="H21" s="95" t="s">
        <v>184</v>
      </c>
      <c r="I21" s="96">
        <v>17780</v>
      </c>
      <c r="J21" s="86" t="s">
        <v>184</v>
      </c>
      <c r="K21" s="95"/>
      <c r="L21" s="63" t="s">
        <v>144</v>
      </c>
      <c r="M21" s="64"/>
      <c r="N21" s="63" t="s">
        <v>144</v>
      </c>
      <c r="O21" s="64"/>
      <c r="P21" s="63" t="s">
        <v>144</v>
      </c>
      <c r="Q21" s="64"/>
      <c r="R21" s="64"/>
      <c r="S21" s="64"/>
      <c r="T21" s="64"/>
    </row>
    <row r="22" spans="1:20">
      <c r="A22" s="90"/>
      <c r="B22" s="90"/>
      <c r="C22" s="90"/>
      <c r="D22" s="90"/>
      <c r="E22" s="90"/>
      <c r="F22" s="95" t="s">
        <v>141</v>
      </c>
      <c r="G22" s="90"/>
      <c r="H22" s="95" t="s">
        <v>141</v>
      </c>
      <c r="I22" s="64"/>
      <c r="J22" s="86" t="s">
        <v>141</v>
      </c>
      <c r="K22" s="95"/>
      <c r="L22" s="90"/>
      <c r="M22" s="95"/>
      <c r="N22" s="90"/>
      <c r="O22" s="95"/>
      <c r="P22" s="64"/>
      <c r="Q22" s="95"/>
      <c r="R22" s="59"/>
      <c r="S22" s="59"/>
      <c r="T22" s="59"/>
    </row>
    <row r="23" spans="1:20" ht="12.75" customHeight="1">
      <c r="A23" s="136"/>
      <c r="B23" s="136"/>
      <c r="C23" s="234" t="s">
        <v>100</v>
      </c>
      <c r="D23" s="234"/>
      <c r="E23" s="202">
        <v>763503</v>
      </c>
      <c r="F23" s="60" t="s">
        <v>184</v>
      </c>
      <c r="G23" s="60">
        <v>474833</v>
      </c>
      <c r="H23" s="60" t="s">
        <v>184</v>
      </c>
      <c r="I23" s="60">
        <v>288670</v>
      </c>
      <c r="J23" s="86" t="s">
        <v>184</v>
      </c>
      <c r="K23" s="95"/>
      <c r="L23" s="61">
        <f>SUM(L24:L28)</f>
        <v>100</v>
      </c>
      <c r="M23" s="95"/>
      <c r="N23" s="61">
        <f>SUM(N24:N28)</f>
        <v>100</v>
      </c>
      <c r="O23" s="95"/>
      <c r="P23" s="61">
        <f>SUM(P24:P28)</f>
        <v>100</v>
      </c>
      <c r="Q23" s="95"/>
      <c r="R23" s="59"/>
      <c r="S23" s="59"/>
      <c r="T23" s="59"/>
    </row>
    <row r="24" spans="1:20">
      <c r="A24" s="90"/>
      <c r="B24" s="90"/>
      <c r="C24" s="90"/>
      <c r="D24" s="90" t="s">
        <v>80</v>
      </c>
      <c r="E24" s="64">
        <v>85389</v>
      </c>
      <c r="F24" s="95" t="s">
        <v>184</v>
      </c>
      <c r="G24" s="64">
        <v>64226</v>
      </c>
      <c r="H24" s="95" t="s">
        <v>184</v>
      </c>
      <c r="I24" s="64">
        <v>21163</v>
      </c>
      <c r="J24" s="86" t="s">
        <v>184</v>
      </c>
      <c r="K24" s="95"/>
      <c r="L24" s="62">
        <f>E24/(E24+E25)*100</f>
        <v>18.1371549460913</v>
      </c>
      <c r="M24" s="95"/>
      <c r="N24" s="62">
        <f>G24/(G24+G25)*100</f>
        <v>19.694521190637541</v>
      </c>
      <c r="O24" s="95"/>
      <c r="P24" s="62">
        <f>I24/(I24+I25)*100</f>
        <v>14.626948197809034</v>
      </c>
      <c r="Q24" s="95"/>
      <c r="R24" s="59"/>
      <c r="S24" s="59"/>
      <c r="T24" s="59"/>
    </row>
    <row r="25" spans="1:20" ht="14.25">
      <c r="A25" s="90"/>
      <c r="B25" s="90"/>
      <c r="C25" s="90"/>
      <c r="D25" s="90" t="s">
        <v>153</v>
      </c>
      <c r="E25" s="64">
        <v>385407</v>
      </c>
      <c r="F25" s="95" t="s">
        <v>184</v>
      </c>
      <c r="G25" s="64">
        <v>261885</v>
      </c>
      <c r="H25" s="95" t="s">
        <v>184</v>
      </c>
      <c r="I25" s="64">
        <v>123522</v>
      </c>
      <c r="J25" s="86" t="s">
        <v>184</v>
      </c>
      <c r="K25" s="95"/>
      <c r="L25" s="62">
        <f>E25/(E25+E24)*100</f>
        <v>81.8628450539087</v>
      </c>
      <c r="M25" s="95"/>
      <c r="N25" s="62">
        <f>G25/(G25+G24)*100</f>
        <v>80.305478809362455</v>
      </c>
      <c r="O25" s="95"/>
      <c r="P25" s="62">
        <f>I25/(I25+I24)*100</f>
        <v>85.373051802190972</v>
      </c>
      <c r="Q25" s="95"/>
      <c r="R25" s="59"/>
      <c r="S25" s="59"/>
      <c r="T25" s="59"/>
    </row>
    <row r="26" spans="1:20" ht="14.25">
      <c r="A26" s="90"/>
      <c r="B26" s="90"/>
      <c r="C26" s="90"/>
      <c r="D26" s="90" t="s">
        <v>154</v>
      </c>
      <c r="E26" s="64">
        <v>246088</v>
      </c>
      <c r="F26" s="95" t="s">
        <v>184</v>
      </c>
      <c r="G26" s="64">
        <v>120326</v>
      </c>
      <c r="H26" s="95" t="s">
        <v>184</v>
      </c>
      <c r="I26" s="64">
        <v>125762</v>
      </c>
      <c r="J26" s="86" t="s">
        <v>184</v>
      </c>
      <c r="K26" s="95"/>
      <c r="L26" s="63" t="s">
        <v>144</v>
      </c>
      <c r="M26" s="64"/>
      <c r="N26" s="63" t="s">
        <v>144</v>
      </c>
      <c r="O26" s="64"/>
      <c r="P26" s="63" t="s">
        <v>144</v>
      </c>
      <c r="Q26" s="95"/>
      <c r="R26" s="59"/>
      <c r="S26" s="59"/>
      <c r="T26" s="59"/>
    </row>
    <row r="27" spans="1:20">
      <c r="A27" s="90"/>
      <c r="B27" s="90"/>
      <c r="C27" s="90"/>
      <c r="D27" s="90" t="s">
        <v>181</v>
      </c>
      <c r="E27" s="121" t="s">
        <v>202</v>
      </c>
      <c r="F27" s="95" t="s">
        <v>184</v>
      </c>
      <c r="G27" s="121" t="s">
        <v>202</v>
      </c>
      <c r="H27" s="95" t="s">
        <v>184</v>
      </c>
      <c r="I27" s="121" t="s">
        <v>202</v>
      </c>
      <c r="J27" s="86" t="s">
        <v>184</v>
      </c>
      <c r="K27" s="95"/>
      <c r="L27" s="63" t="s">
        <v>144</v>
      </c>
      <c r="M27" s="64"/>
      <c r="N27" s="63" t="s">
        <v>144</v>
      </c>
      <c r="O27" s="64"/>
      <c r="P27" s="63" t="s">
        <v>144</v>
      </c>
      <c r="Q27" s="95"/>
      <c r="R27" s="59"/>
      <c r="S27" s="59"/>
      <c r="T27" s="59"/>
    </row>
    <row r="28" spans="1:20">
      <c r="A28" s="90"/>
      <c r="B28" s="90"/>
      <c r="C28" s="90"/>
      <c r="D28" s="90" t="s">
        <v>29</v>
      </c>
      <c r="E28" s="64">
        <v>46619</v>
      </c>
      <c r="F28" s="95" t="s">
        <v>184</v>
      </c>
      <c r="G28" s="64">
        <v>28396</v>
      </c>
      <c r="H28" s="95" t="s">
        <v>184</v>
      </c>
      <c r="I28" s="64">
        <v>18223</v>
      </c>
      <c r="J28" s="86" t="s">
        <v>184</v>
      </c>
      <c r="K28" s="95"/>
      <c r="L28" s="63" t="s">
        <v>144</v>
      </c>
      <c r="M28" s="64"/>
      <c r="N28" s="63" t="s">
        <v>144</v>
      </c>
      <c r="O28" s="64"/>
      <c r="P28" s="63" t="s">
        <v>144</v>
      </c>
      <c r="Q28" s="64"/>
      <c r="R28" s="64"/>
      <c r="S28" s="64"/>
      <c r="T28" s="64"/>
    </row>
    <row r="29" spans="1:20">
      <c r="A29" s="90"/>
      <c r="B29" s="90"/>
      <c r="C29" s="90"/>
      <c r="D29" s="90"/>
      <c r="E29" s="80"/>
      <c r="F29" s="86"/>
      <c r="G29" s="44"/>
      <c r="H29" s="86"/>
      <c r="I29" s="80"/>
      <c r="J29" s="86"/>
      <c r="K29" s="95"/>
      <c r="L29" s="90"/>
      <c r="M29" s="95"/>
      <c r="N29" s="64"/>
      <c r="O29" s="95"/>
      <c r="P29" s="90"/>
      <c r="Q29" s="95"/>
      <c r="R29" s="59"/>
      <c r="S29" s="59"/>
      <c r="T29" s="59"/>
    </row>
    <row r="30" spans="1:20" ht="12.75" customHeight="1">
      <c r="A30" s="136"/>
      <c r="B30" s="136"/>
      <c r="C30" s="234" t="s">
        <v>47</v>
      </c>
      <c r="D30" s="234"/>
      <c r="E30" s="154">
        <v>763503</v>
      </c>
      <c r="F30" s="20" t="s">
        <v>184</v>
      </c>
      <c r="G30" s="20">
        <v>474833</v>
      </c>
      <c r="H30" s="20" t="s">
        <v>184</v>
      </c>
      <c r="I30" s="20">
        <v>288670</v>
      </c>
      <c r="J30" s="86"/>
      <c r="K30" s="95"/>
      <c r="L30" s="61">
        <f>SUM(L31:L32)</f>
        <v>100</v>
      </c>
      <c r="M30" s="95"/>
      <c r="N30" s="61">
        <f>SUM(N31:N32)</f>
        <v>100</v>
      </c>
      <c r="O30" s="95"/>
      <c r="P30" s="61">
        <f>SUM(P31:P32)</f>
        <v>100</v>
      </c>
      <c r="Q30" s="95"/>
      <c r="R30" s="59"/>
      <c r="S30" s="59"/>
      <c r="T30" s="59"/>
    </row>
    <row r="31" spans="1:20">
      <c r="A31" s="90"/>
      <c r="B31" s="90"/>
      <c r="C31" s="90"/>
      <c r="D31" s="90" t="s">
        <v>78</v>
      </c>
      <c r="E31" s="44">
        <v>620795</v>
      </c>
      <c r="F31" s="86"/>
      <c r="G31" s="44">
        <v>382109</v>
      </c>
      <c r="H31" s="86"/>
      <c r="I31" s="44">
        <v>238686</v>
      </c>
      <c r="J31" s="86"/>
      <c r="K31" s="95"/>
      <c r="L31" s="62">
        <f>E31/(E31+E32)*100</f>
        <v>81.389586296861992</v>
      </c>
      <c r="M31" s="95"/>
      <c r="N31" s="62">
        <f>G31/(G31+G32)*100</f>
        <v>80.601129781426522</v>
      </c>
      <c r="O31" s="95"/>
      <c r="P31" s="62">
        <f>I31/(I31+I32)*100</f>
        <v>82.684440071915773</v>
      </c>
      <c r="Q31" s="95"/>
      <c r="R31" s="59"/>
      <c r="S31" s="59"/>
      <c r="T31" s="59"/>
    </row>
    <row r="32" spans="1:20">
      <c r="A32" s="90"/>
      <c r="B32" s="90"/>
      <c r="C32" s="90"/>
      <c r="D32" s="90" t="s">
        <v>79</v>
      </c>
      <c r="E32" s="44">
        <v>141950</v>
      </c>
      <c r="F32" s="86"/>
      <c r="G32" s="44">
        <v>91965</v>
      </c>
      <c r="H32" s="86"/>
      <c r="I32" s="44">
        <v>49985</v>
      </c>
      <c r="J32" s="86"/>
      <c r="K32" s="95"/>
      <c r="L32" s="62">
        <f>E32/(E32+E31)*100</f>
        <v>18.610413703138008</v>
      </c>
      <c r="M32" s="95"/>
      <c r="N32" s="62">
        <f>G32/(G32+G31)*100</f>
        <v>19.398870218573471</v>
      </c>
      <c r="O32" s="95"/>
      <c r="P32" s="62">
        <f>I32/(I32+I31)*100</f>
        <v>17.31555992808422</v>
      </c>
      <c r="Q32" s="95"/>
      <c r="R32" s="59"/>
      <c r="S32" s="59"/>
      <c r="T32" s="59"/>
    </row>
    <row r="33" spans="1:22">
      <c r="A33" s="90"/>
      <c r="B33" s="90"/>
      <c r="C33" s="90"/>
      <c r="D33" s="90" t="s">
        <v>29</v>
      </c>
      <c r="E33" s="80">
        <v>761</v>
      </c>
      <c r="F33" s="86"/>
      <c r="G33" s="80">
        <v>761</v>
      </c>
      <c r="H33" s="86"/>
      <c r="I33" s="44">
        <v>0</v>
      </c>
      <c r="J33" s="86"/>
      <c r="K33" s="95"/>
      <c r="L33" s="90"/>
      <c r="M33" s="95"/>
      <c r="N33" s="90"/>
      <c r="O33" s="95"/>
      <c r="P33" s="64"/>
      <c r="Q33" s="95"/>
      <c r="R33" s="59"/>
      <c r="S33" s="59"/>
      <c r="T33" s="59"/>
    </row>
    <row r="34" spans="1:22">
      <c r="A34" s="90"/>
      <c r="B34" s="90"/>
      <c r="C34" s="90"/>
      <c r="D34" s="90"/>
      <c r="E34" s="80"/>
      <c r="F34" s="86"/>
      <c r="G34" s="80"/>
      <c r="H34" s="86"/>
      <c r="I34" s="44"/>
      <c r="J34" s="86"/>
      <c r="K34" s="95"/>
      <c r="L34" s="90"/>
      <c r="M34" s="95"/>
      <c r="N34" s="90"/>
      <c r="O34" s="95"/>
      <c r="P34" s="64"/>
      <c r="Q34" s="95"/>
      <c r="R34" s="59"/>
      <c r="S34" s="59"/>
      <c r="T34" s="59"/>
    </row>
    <row r="35" spans="1:22" ht="25.5" customHeight="1">
      <c r="A35" s="136"/>
      <c r="B35" s="150"/>
      <c r="C35" s="237" t="s">
        <v>97</v>
      </c>
      <c r="D35" s="237"/>
      <c r="E35" s="154">
        <v>763503</v>
      </c>
      <c r="F35" s="20" t="s">
        <v>184</v>
      </c>
      <c r="G35" s="20">
        <v>474833</v>
      </c>
      <c r="H35" s="20" t="s">
        <v>184</v>
      </c>
      <c r="I35" s="20">
        <v>288670</v>
      </c>
      <c r="J35" s="86"/>
      <c r="K35" s="95"/>
      <c r="L35" s="61">
        <f>SUM(L36:L37)</f>
        <v>100</v>
      </c>
      <c r="M35" s="95"/>
      <c r="N35" s="61">
        <f>SUM(N36:N37)</f>
        <v>100</v>
      </c>
      <c r="O35" s="95"/>
      <c r="P35" s="61">
        <f>SUM(P36:P37)</f>
        <v>100.00000000000001</v>
      </c>
      <c r="Q35" s="95"/>
      <c r="R35" s="59"/>
      <c r="S35" s="59"/>
      <c r="T35" s="59"/>
    </row>
    <row r="36" spans="1:22">
      <c r="A36" s="90"/>
      <c r="B36" s="80"/>
      <c r="C36" s="80"/>
      <c r="D36" s="80" t="s">
        <v>45</v>
      </c>
      <c r="E36" s="44">
        <v>221753</v>
      </c>
      <c r="F36" s="86"/>
      <c r="G36" s="44">
        <v>171107</v>
      </c>
      <c r="H36" s="86"/>
      <c r="I36" s="44">
        <v>50646</v>
      </c>
      <c r="J36" s="86"/>
      <c r="K36" s="95"/>
      <c r="L36" s="62">
        <f>E36/(E36+E37)*100</f>
        <v>32.039628908817967</v>
      </c>
      <c r="M36" s="95"/>
      <c r="N36" s="62">
        <f>G36/(G36+G37)*100</f>
        <v>39.159490009131495</v>
      </c>
      <c r="O36" s="95"/>
      <c r="P36" s="62">
        <f>I36/(I36+I37)*100</f>
        <v>19.847788942360449</v>
      </c>
      <c r="Q36" s="95"/>
      <c r="R36" s="59"/>
      <c r="S36" s="59"/>
      <c r="T36" s="59"/>
    </row>
    <row r="37" spans="1:22">
      <c r="A37" s="90"/>
      <c r="B37" s="80"/>
      <c r="C37" s="80"/>
      <c r="D37" s="80" t="s">
        <v>46</v>
      </c>
      <c r="E37" s="44">
        <v>470368</v>
      </c>
      <c r="F37" s="86"/>
      <c r="G37" s="44">
        <v>265842</v>
      </c>
      <c r="H37" s="86"/>
      <c r="I37" s="44">
        <v>204526</v>
      </c>
      <c r="J37" s="86"/>
      <c r="K37" s="95"/>
      <c r="L37" s="62">
        <f>E37/(E37+E36)*100</f>
        <v>67.96037109118204</v>
      </c>
      <c r="M37" s="95"/>
      <c r="N37" s="62">
        <f>G37/(G37+G36)*100</f>
        <v>60.840509990868497</v>
      </c>
      <c r="O37" s="95"/>
      <c r="P37" s="62">
        <f>I37/(I37+I36)*100</f>
        <v>80.152211057639562</v>
      </c>
      <c r="Q37" s="95"/>
      <c r="R37" s="59"/>
      <c r="S37" s="59"/>
      <c r="T37" s="59"/>
    </row>
    <row r="38" spans="1:22">
      <c r="A38" s="90"/>
      <c r="B38" s="80"/>
      <c r="C38" s="80"/>
      <c r="D38" s="80" t="s">
        <v>29</v>
      </c>
      <c r="E38" s="44">
        <v>71384</v>
      </c>
      <c r="F38" s="86"/>
      <c r="G38" s="44">
        <v>37885</v>
      </c>
      <c r="H38" s="86"/>
      <c r="I38" s="44">
        <v>33499</v>
      </c>
      <c r="J38" s="86"/>
      <c r="K38" s="95"/>
      <c r="L38" s="63" t="s">
        <v>144</v>
      </c>
      <c r="M38" s="64"/>
      <c r="N38" s="63" t="s">
        <v>144</v>
      </c>
      <c r="O38" s="64"/>
      <c r="P38" s="63" t="s">
        <v>144</v>
      </c>
      <c r="Q38" s="64"/>
      <c r="R38" s="64"/>
      <c r="S38" s="64"/>
      <c r="T38" s="64"/>
    </row>
    <row r="39" spans="1:22">
      <c r="A39" s="90"/>
      <c r="B39" s="80"/>
      <c r="C39" s="80"/>
      <c r="D39" s="80"/>
      <c r="E39" s="80"/>
      <c r="F39" s="86"/>
      <c r="G39" s="80"/>
      <c r="H39" s="86"/>
      <c r="I39" s="80"/>
      <c r="J39" s="86"/>
      <c r="K39" s="95"/>
      <c r="L39" s="90"/>
      <c r="M39" s="95"/>
      <c r="N39" s="90"/>
      <c r="O39" s="95"/>
      <c r="P39" s="90"/>
      <c r="Q39" s="95"/>
      <c r="R39" s="59"/>
      <c r="S39" s="59"/>
      <c r="T39" s="59"/>
    </row>
    <row r="40" spans="1:22">
      <c r="A40" s="90"/>
      <c r="B40" s="229" t="s">
        <v>14</v>
      </c>
      <c r="C40" s="229"/>
      <c r="D40" s="229"/>
      <c r="E40" s="80"/>
      <c r="F40" s="86"/>
      <c r="G40" s="80"/>
      <c r="H40" s="86"/>
      <c r="I40" s="80"/>
      <c r="J40" s="86"/>
      <c r="K40" s="95"/>
      <c r="L40" s="90"/>
      <c r="M40" s="95"/>
      <c r="N40" s="90"/>
      <c r="O40" s="95"/>
      <c r="P40" s="90"/>
      <c r="Q40" s="95"/>
      <c r="R40" s="59"/>
      <c r="S40" s="59"/>
      <c r="T40" s="59"/>
    </row>
    <row r="41" spans="1:22">
      <c r="A41" s="90"/>
      <c r="B41" s="150"/>
      <c r="C41" s="229" t="s">
        <v>98</v>
      </c>
      <c r="D41" s="229"/>
      <c r="E41" s="202">
        <v>142138</v>
      </c>
      <c r="F41" s="60" t="s">
        <v>184</v>
      </c>
      <c r="G41" s="60">
        <v>94025</v>
      </c>
      <c r="H41" s="60" t="s">
        <v>184</v>
      </c>
      <c r="I41" s="60">
        <v>48113</v>
      </c>
      <c r="J41" s="86" t="s">
        <v>184</v>
      </c>
      <c r="K41" s="95"/>
      <c r="L41" s="61">
        <f>SUM(L42:L43)</f>
        <v>100</v>
      </c>
      <c r="M41" s="95"/>
      <c r="N41" s="61">
        <f>SUM(N42:N43)</f>
        <v>100</v>
      </c>
      <c r="O41" s="95"/>
      <c r="P41" s="61">
        <f>SUM(P42:P43)</f>
        <v>100</v>
      </c>
      <c r="Q41" s="95"/>
      <c r="R41" s="59"/>
      <c r="S41" s="59"/>
      <c r="T41" s="59"/>
      <c r="V41" s="90"/>
    </row>
    <row r="42" spans="1:22" ht="14.25">
      <c r="A42" s="90"/>
      <c r="B42" s="80"/>
      <c r="C42" s="80"/>
      <c r="D42" s="80" t="s">
        <v>152</v>
      </c>
      <c r="E42" s="64">
        <v>40764</v>
      </c>
      <c r="F42" s="95" t="s">
        <v>184</v>
      </c>
      <c r="G42" s="64">
        <v>31051</v>
      </c>
      <c r="H42" s="95" t="s">
        <v>184</v>
      </c>
      <c r="I42" s="64">
        <v>9713</v>
      </c>
      <c r="J42" s="86" t="s">
        <v>184</v>
      </c>
      <c r="K42" s="95"/>
      <c r="L42" s="62">
        <f>E42/(E42+E43)*100</f>
        <v>53.625552515259947</v>
      </c>
      <c r="M42" s="95"/>
      <c r="N42" s="62">
        <f>G42/(G42+G43)*100</f>
        <v>49.004166403636134</v>
      </c>
      <c r="O42" s="95"/>
      <c r="P42" s="62">
        <f>I42/(I42+I43)*100</f>
        <v>76.770471071767304</v>
      </c>
      <c r="Q42" s="95"/>
      <c r="R42" s="59"/>
      <c r="S42" s="59"/>
      <c r="T42" s="59"/>
    </row>
    <row r="43" spans="1:22">
      <c r="A43" s="90"/>
      <c r="B43" s="80"/>
      <c r="C43" s="80"/>
      <c r="D43" s="80" t="s">
        <v>79</v>
      </c>
      <c r="E43" s="64">
        <v>35252</v>
      </c>
      <c r="F43" s="95" t="s">
        <v>184</v>
      </c>
      <c r="G43" s="64">
        <v>32313</v>
      </c>
      <c r="H43" s="95" t="s">
        <v>184</v>
      </c>
      <c r="I43" s="64">
        <v>2939</v>
      </c>
      <c r="J43" s="86" t="s">
        <v>184</v>
      </c>
      <c r="K43" s="95"/>
      <c r="L43" s="62">
        <f>E43/(E43+E42)*100</f>
        <v>46.374447484740053</v>
      </c>
      <c r="M43" s="95"/>
      <c r="N43" s="62">
        <f>G43/(G43+G42)*100</f>
        <v>50.995833596363873</v>
      </c>
      <c r="O43" s="95"/>
      <c r="P43" s="62">
        <f>I43/(I43+I42)*100</f>
        <v>23.229528928232689</v>
      </c>
      <c r="Q43" s="95"/>
      <c r="R43" s="59"/>
      <c r="S43" s="59"/>
      <c r="T43" s="59"/>
    </row>
    <row r="44" spans="1:22" ht="14.25">
      <c r="A44" s="90"/>
      <c r="B44" s="80"/>
      <c r="C44" s="80"/>
      <c r="D44" s="80" t="s">
        <v>154</v>
      </c>
      <c r="E44" s="64">
        <v>57684</v>
      </c>
      <c r="F44" s="95" t="s">
        <v>184</v>
      </c>
      <c r="G44" s="64">
        <v>22989</v>
      </c>
      <c r="H44" s="95" t="s">
        <v>184</v>
      </c>
      <c r="I44" s="64">
        <v>34695</v>
      </c>
      <c r="J44" s="86" t="s">
        <v>184</v>
      </c>
      <c r="K44" s="95"/>
      <c r="L44" s="63" t="s">
        <v>144</v>
      </c>
      <c r="M44" s="63"/>
      <c r="N44" s="63" t="s">
        <v>144</v>
      </c>
      <c r="O44" s="63"/>
      <c r="P44" s="63" t="s">
        <v>144</v>
      </c>
      <c r="Q44" s="95"/>
      <c r="R44" s="59"/>
      <c r="S44" s="59"/>
      <c r="T44" s="59"/>
    </row>
    <row r="45" spans="1:22">
      <c r="A45" s="90"/>
      <c r="B45" s="80"/>
      <c r="C45" s="80"/>
      <c r="D45" s="80" t="s">
        <v>181</v>
      </c>
      <c r="E45" s="121" t="s">
        <v>202</v>
      </c>
      <c r="F45" s="95"/>
      <c r="G45" s="121" t="s">
        <v>202</v>
      </c>
      <c r="H45" s="95"/>
      <c r="I45" s="121" t="s">
        <v>202</v>
      </c>
      <c r="J45" s="86"/>
      <c r="K45" s="95"/>
      <c r="L45" s="63" t="s">
        <v>144</v>
      </c>
      <c r="M45" s="63"/>
      <c r="N45" s="63" t="s">
        <v>144</v>
      </c>
      <c r="O45" s="63"/>
      <c r="P45" s="63" t="s">
        <v>144</v>
      </c>
      <c r="Q45" s="95"/>
      <c r="R45" s="59"/>
      <c r="S45" s="59"/>
      <c r="T45" s="59"/>
    </row>
    <row r="46" spans="1:22">
      <c r="A46" s="90"/>
      <c r="B46" s="80"/>
      <c r="C46" s="80"/>
      <c r="D46" s="80" t="s">
        <v>29</v>
      </c>
      <c r="E46" s="64">
        <v>8438</v>
      </c>
      <c r="F46" s="95" t="s">
        <v>184</v>
      </c>
      <c r="G46" s="64">
        <v>7672</v>
      </c>
      <c r="H46" s="95" t="s">
        <v>184</v>
      </c>
      <c r="I46" s="64">
        <v>766</v>
      </c>
      <c r="J46" s="86" t="s">
        <v>58</v>
      </c>
      <c r="K46" s="95"/>
      <c r="L46" s="90"/>
      <c r="M46" s="95"/>
      <c r="N46" s="90"/>
      <c r="O46" s="95"/>
      <c r="P46" s="64"/>
      <c r="Q46" s="95"/>
      <c r="R46" s="59"/>
      <c r="S46" s="59"/>
      <c r="T46" s="59"/>
    </row>
    <row r="47" spans="1:22">
      <c r="A47" s="90"/>
      <c r="B47" s="80"/>
      <c r="C47" s="80"/>
      <c r="D47" s="80"/>
      <c r="E47" s="64"/>
      <c r="F47" s="95"/>
      <c r="G47" s="64"/>
      <c r="H47" s="95"/>
      <c r="I47" s="64"/>
      <c r="J47" s="86"/>
      <c r="K47" s="95"/>
      <c r="L47" s="90"/>
      <c r="M47" s="95"/>
      <c r="N47" s="90"/>
      <c r="O47" s="95"/>
      <c r="P47" s="64"/>
      <c r="Q47" s="95"/>
      <c r="R47" s="59"/>
      <c r="S47" s="59"/>
      <c r="T47" s="59"/>
    </row>
    <row r="48" spans="1:22">
      <c r="A48" s="90"/>
      <c r="B48" s="150"/>
      <c r="C48" s="229" t="s">
        <v>100</v>
      </c>
      <c r="D48" s="229"/>
      <c r="E48" s="202">
        <v>142136</v>
      </c>
      <c r="F48" s="60" t="s">
        <v>184</v>
      </c>
      <c r="G48" s="60">
        <v>94024</v>
      </c>
      <c r="H48" s="60" t="s">
        <v>184</v>
      </c>
      <c r="I48" s="60">
        <v>48112</v>
      </c>
      <c r="J48" s="86" t="s">
        <v>184</v>
      </c>
      <c r="K48" s="95"/>
      <c r="L48" s="61">
        <f>SUM(L49:L50)</f>
        <v>100</v>
      </c>
      <c r="M48" s="95"/>
      <c r="N48" s="61">
        <f>SUM(N49:N50)</f>
        <v>100</v>
      </c>
      <c r="O48" s="95"/>
      <c r="P48" s="61">
        <f>SUM(P49:P50)</f>
        <v>100</v>
      </c>
      <c r="Q48" s="95"/>
      <c r="R48" s="59"/>
      <c r="S48" s="59"/>
      <c r="T48" s="59"/>
    </row>
    <row r="49" spans="1:20">
      <c r="A49" s="90"/>
      <c r="B49" s="80"/>
      <c r="C49" s="80"/>
      <c r="D49" s="80" t="s">
        <v>80</v>
      </c>
      <c r="E49" s="64">
        <v>18456</v>
      </c>
      <c r="F49" s="95" t="s">
        <v>184</v>
      </c>
      <c r="G49" s="64">
        <v>17492</v>
      </c>
      <c r="H49" s="95" t="s">
        <v>184</v>
      </c>
      <c r="I49" s="64">
        <v>964</v>
      </c>
      <c r="J49" s="86" t="s">
        <v>184</v>
      </c>
      <c r="K49" s="95"/>
      <c r="L49" s="62">
        <f>E49/(E49+E50)*100</f>
        <v>24.429825141964606</v>
      </c>
      <c r="M49" s="95"/>
      <c r="N49" s="62">
        <f>G49/(G49+G50)*100</f>
        <v>27.810989570083951</v>
      </c>
      <c r="O49" s="95"/>
      <c r="P49" s="62">
        <f>I49/(I49+I50)*100</f>
        <v>7.6199509920164417</v>
      </c>
      <c r="Q49" s="95"/>
      <c r="R49" s="59"/>
      <c r="S49" s="59"/>
      <c r="T49" s="59"/>
    </row>
    <row r="50" spans="1:20" ht="14.25">
      <c r="A50" s="90"/>
      <c r="B50" s="80"/>
      <c r="C50" s="80"/>
      <c r="D50" s="80" t="s">
        <v>153</v>
      </c>
      <c r="E50" s="64">
        <v>57091</v>
      </c>
      <c r="F50" s="95" t="s">
        <v>184</v>
      </c>
      <c r="G50" s="64">
        <v>45404</v>
      </c>
      <c r="H50" s="95" t="s">
        <v>184</v>
      </c>
      <c r="I50" s="64">
        <v>11687</v>
      </c>
      <c r="J50" s="86" t="s">
        <v>184</v>
      </c>
      <c r="K50" s="95"/>
      <c r="L50" s="62">
        <f>E50/(E50+E49)*100</f>
        <v>75.570174858035401</v>
      </c>
      <c r="M50" s="95"/>
      <c r="N50" s="62">
        <f>G50/(G50+G49)*100</f>
        <v>72.189010429916053</v>
      </c>
      <c r="O50" s="95"/>
      <c r="P50" s="62">
        <f>I50/(I50+I49)*100</f>
        <v>92.380049007983558</v>
      </c>
      <c r="Q50" s="95"/>
      <c r="R50" s="59"/>
      <c r="S50" s="59"/>
      <c r="T50" s="59"/>
    </row>
    <row r="51" spans="1:20" ht="14.25">
      <c r="A51" s="90"/>
      <c r="B51" s="80"/>
      <c r="C51" s="80"/>
      <c r="D51" s="80" t="s">
        <v>154</v>
      </c>
      <c r="E51" s="64">
        <v>57684</v>
      </c>
      <c r="F51" s="95" t="s">
        <v>184</v>
      </c>
      <c r="G51" s="64">
        <v>22989</v>
      </c>
      <c r="H51" s="95" t="s">
        <v>184</v>
      </c>
      <c r="I51" s="64">
        <v>34695</v>
      </c>
      <c r="J51" s="86" t="s">
        <v>184</v>
      </c>
      <c r="K51" s="95"/>
      <c r="L51" s="63" t="s">
        <v>144</v>
      </c>
      <c r="M51" s="63"/>
      <c r="N51" s="63" t="s">
        <v>144</v>
      </c>
      <c r="O51" s="63"/>
      <c r="P51" s="63" t="s">
        <v>144</v>
      </c>
      <c r="Q51" s="95"/>
      <c r="R51" s="59"/>
      <c r="S51" s="59"/>
      <c r="T51" s="59"/>
    </row>
    <row r="52" spans="1:20">
      <c r="A52" s="90"/>
      <c r="B52" s="80"/>
      <c r="C52" s="80"/>
      <c r="D52" s="80" t="s">
        <v>181</v>
      </c>
      <c r="E52" s="121" t="s">
        <v>202</v>
      </c>
      <c r="F52" s="95"/>
      <c r="G52" s="121" t="s">
        <v>202</v>
      </c>
      <c r="H52" s="95"/>
      <c r="I52" s="121" t="s">
        <v>202</v>
      </c>
      <c r="J52" s="86"/>
      <c r="K52" s="95"/>
      <c r="L52" s="63" t="s">
        <v>144</v>
      </c>
      <c r="M52" s="63"/>
      <c r="N52" s="63" t="s">
        <v>144</v>
      </c>
      <c r="O52" s="63"/>
      <c r="P52" s="63" t="s">
        <v>144</v>
      </c>
      <c r="Q52" s="95"/>
      <c r="R52" s="59"/>
      <c r="S52" s="59"/>
      <c r="T52" s="59"/>
    </row>
    <row r="53" spans="1:20">
      <c r="A53" s="90"/>
      <c r="B53" s="80"/>
      <c r="C53" s="80"/>
      <c r="D53" s="80" t="s">
        <v>29</v>
      </c>
      <c r="E53" s="64">
        <v>8905</v>
      </c>
      <c r="F53" s="95" t="s">
        <v>184</v>
      </c>
      <c r="G53" s="64">
        <v>8139</v>
      </c>
      <c r="H53" s="95" t="s">
        <v>184</v>
      </c>
      <c r="I53" s="64">
        <v>766</v>
      </c>
      <c r="J53" s="86" t="s">
        <v>58</v>
      </c>
      <c r="K53" s="95"/>
      <c r="L53" s="63"/>
      <c r="M53" s="63"/>
      <c r="N53" s="63"/>
      <c r="O53" s="63"/>
      <c r="P53" s="63"/>
      <c r="Q53" s="95"/>
      <c r="R53" s="59"/>
      <c r="S53" s="59"/>
      <c r="T53" s="59"/>
    </row>
    <row r="54" spans="1:20">
      <c r="A54" s="90"/>
      <c r="B54" s="80"/>
      <c r="C54" s="80"/>
      <c r="D54" s="80"/>
      <c r="E54" s="44"/>
      <c r="F54" s="86"/>
      <c r="G54" s="44"/>
      <c r="H54" s="86"/>
      <c r="I54" s="44"/>
      <c r="J54" s="86"/>
      <c r="K54" s="95"/>
      <c r="L54" s="90"/>
      <c r="M54" s="95"/>
      <c r="N54" s="64"/>
      <c r="O54" s="95"/>
      <c r="P54" s="90"/>
      <c r="Q54" s="95"/>
      <c r="R54" s="59"/>
      <c r="S54" s="59"/>
      <c r="T54" s="59"/>
    </row>
    <row r="55" spans="1:20">
      <c r="A55" s="90"/>
      <c r="B55" s="150"/>
      <c r="C55" s="229" t="s">
        <v>47</v>
      </c>
      <c r="D55" s="229"/>
      <c r="E55" s="154">
        <v>142137</v>
      </c>
      <c r="F55" s="20" t="s">
        <v>184</v>
      </c>
      <c r="G55" s="20">
        <v>94025</v>
      </c>
      <c r="H55" s="20" t="s">
        <v>184</v>
      </c>
      <c r="I55" s="20">
        <v>48112</v>
      </c>
      <c r="J55" s="86"/>
      <c r="K55" s="95"/>
      <c r="L55" s="61">
        <f>SUM(L56:L57)</f>
        <v>100</v>
      </c>
      <c r="M55" s="95"/>
      <c r="N55" s="61">
        <f>SUM(N56:N57)</f>
        <v>100</v>
      </c>
      <c r="O55" s="95"/>
      <c r="P55" s="61">
        <f>SUM(P56:P57)</f>
        <v>100</v>
      </c>
      <c r="Q55" s="95"/>
      <c r="R55" s="59"/>
      <c r="S55" s="59"/>
      <c r="T55" s="59"/>
    </row>
    <row r="56" spans="1:20">
      <c r="A56" s="90"/>
      <c r="B56" s="80"/>
      <c r="C56" s="80"/>
      <c r="D56" s="80" t="s">
        <v>78</v>
      </c>
      <c r="E56" s="44">
        <v>35162</v>
      </c>
      <c r="F56" s="86"/>
      <c r="G56" s="44">
        <v>28675</v>
      </c>
      <c r="H56" s="86"/>
      <c r="I56" s="44">
        <v>6487</v>
      </c>
      <c r="J56" s="86"/>
      <c r="K56" s="95"/>
      <c r="L56" s="62">
        <f>E56/(E56+E57)*100</f>
        <v>24.737930743362085</v>
      </c>
      <c r="M56" s="95"/>
      <c r="N56" s="62">
        <f>G56/(G56+G57)*100</f>
        <v>30.497208189311355</v>
      </c>
      <c r="O56" s="95"/>
      <c r="P56" s="62">
        <f>I56/(I56+I57)*100</f>
        <v>13.482842475006754</v>
      </c>
      <c r="Q56" s="95"/>
      <c r="R56" s="59"/>
      <c r="S56" s="59"/>
      <c r="T56" s="59"/>
    </row>
    <row r="57" spans="1:20">
      <c r="A57" s="90"/>
      <c r="B57" s="80"/>
      <c r="C57" s="80"/>
      <c r="D57" s="80" t="s">
        <v>79</v>
      </c>
      <c r="E57" s="44">
        <v>106976</v>
      </c>
      <c r="F57" s="86"/>
      <c r="G57" s="44">
        <v>65350</v>
      </c>
      <c r="H57" s="86"/>
      <c r="I57" s="44">
        <v>41626</v>
      </c>
      <c r="J57" s="86"/>
      <c r="K57" s="95"/>
      <c r="L57" s="62">
        <f>E57/(E57+E56)*100</f>
        <v>75.262069256637915</v>
      </c>
      <c r="M57" s="95"/>
      <c r="N57" s="62">
        <f>G57/(G57+G56)*100</f>
        <v>69.502791810688649</v>
      </c>
      <c r="O57" s="95"/>
      <c r="P57" s="62">
        <f>I57/(I57+I56)*100</f>
        <v>86.517157524993252</v>
      </c>
      <c r="Q57" s="95"/>
      <c r="R57" s="59"/>
      <c r="S57" s="59"/>
      <c r="T57" s="59"/>
    </row>
    <row r="58" spans="1:20">
      <c r="A58" s="90"/>
      <c r="B58" s="80"/>
      <c r="C58" s="80"/>
      <c r="D58" s="80" t="s">
        <v>29</v>
      </c>
      <c r="E58" s="44">
        <v>0</v>
      </c>
      <c r="F58" s="86">
        <v>0</v>
      </c>
      <c r="G58" s="44">
        <v>0</v>
      </c>
      <c r="H58" s="86">
        <v>0</v>
      </c>
      <c r="I58" s="44">
        <v>0</v>
      </c>
      <c r="J58" s="86"/>
      <c r="K58" s="95"/>
      <c r="L58" s="62"/>
      <c r="M58" s="95"/>
      <c r="N58" s="62"/>
      <c r="O58" s="95"/>
      <c r="P58" s="62"/>
      <c r="Q58" s="95"/>
      <c r="R58" s="59"/>
      <c r="S58" s="59"/>
      <c r="T58" s="59"/>
    </row>
    <row r="59" spans="1:20">
      <c r="A59" s="90"/>
      <c r="B59" s="80"/>
      <c r="C59" s="80"/>
      <c r="D59" s="80"/>
      <c r="E59" s="44"/>
      <c r="F59" s="86"/>
      <c r="G59" s="44"/>
      <c r="H59" s="86"/>
      <c r="I59" s="44"/>
      <c r="J59" s="86"/>
      <c r="K59" s="95"/>
      <c r="L59" s="90"/>
      <c r="M59" s="95"/>
      <c r="N59" s="90"/>
      <c r="O59" s="95"/>
      <c r="P59" s="64"/>
      <c r="Q59" s="95"/>
      <c r="R59" s="59"/>
      <c r="S59" s="59"/>
      <c r="T59" s="59"/>
    </row>
    <row r="60" spans="1:20" ht="25.5" customHeight="1">
      <c r="A60" s="90"/>
      <c r="B60" s="150"/>
      <c r="C60" s="237" t="s">
        <v>97</v>
      </c>
      <c r="D60" s="237"/>
      <c r="E60" s="154">
        <v>142137</v>
      </c>
      <c r="F60" s="20" t="s">
        <v>184</v>
      </c>
      <c r="G60" s="20">
        <v>94025</v>
      </c>
      <c r="H60" s="20" t="s">
        <v>184</v>
      </c>
      <c r="I60" s="20">
        <v>48112</v>
      </c>
      <c r="J60" s="86"/>
      <c r="K60" s="95"/>
      <c r="L60" s="61">
        <f>SUM(L61:L62)</f>
        <v>100</v>
      </c>
      <c r="M60" s="95"/>
      <c r="N60" s="61">
        <f>SUM(N61:N62)</f>
        <v>100</v>
      </c>
      <c r="O60" s="95"/>
      <c r="P60" s="61">
        <f>SUM(P61:P62)</f>
        <v>100</v>
      </c>
      <c r="Q60" s="95" t="s">
        <v>141</v>
      </c>
      <c r="R60" s="59"/>
      <c r="S60" s="59"/>
      <c r="T60" s="59"/>
    </row>
    <row r="61" spans="1:20">
      <c r="A61" s="90"/>
      <c r="B61" s="80"/>
      <c r="C61" s="80"/>
      <c r="D61" s="80" t="s">
        <v>45</v>
      </c>
      <c r="E61" s="44">
        <v>37408</v>
      </c>
      <c r="F61" s="86"/>
      <c r="G61" s="44">
        <v>32482</v>
      </c>
      <c r="H61" s="86"/>
      <c r="I61" s="44">
        <v>4926</v>
      </c>
      <c r="J61" s="86"/>
      <c r="K61" s="95"/>
      <c r="L61" s="62">
        <f>E61/(E61+E62)*100</f>
        <v>27.513569968079317</v>
      </c>
      <c r="M61" s="95"/>
      <c r="N61" s="62">
        <f>G61/(G61+G62)*100</f>
        <v>35.968817132859385</v>
      </c>
      <c r="O61" s="95"/>
      <c r="P61" s="62">
        <f>I61/(I61+I62)*100</f>
        <v>10.789381461363238</v>
      </c>
      <c r="Q61" s="95" t="s">
        <v>141</v>
      </c>
      <c r="R61" s="59"/>
      <c r="S61" s="59"/>
      <c r="T61" s="59"/>
    </row>
    <row r="62" spans="1:20">
      <c r="A62" s="90"/>
      <c r="B62" s="80"/>
      <c r="C62" s="80"/>
      <c r="D62" s="80" t="s">
        <v>46</v>
      </c>
      <c r="E62" s="44">
        <v>98554</v>
      </c>
      <c r="F62" s="86"/>
      <c r="G62" s="44">
        <v>57824</v>
      </c>
      <c r="H62" s="86"/>
      <c r="I62" s="44">
        <v>40730</v>
      </c>
      <c r="J62" s="86"/>
      <c r="K62" s="95"/>
      <c r="L62" s="62">
        <f>E62/(E62+E61)*100</f>
        <v>72.486430031920676</v>
      </c>
      <c r="M62" s="95"/>
      <c r="N62" s="62">
        <f>G62/(G62+G61)*100</f>
        <v>64.031182867140615</v>
      </c>
      <c r="O62" s="95"/>
      <c r="P62" s="62">
        <f>I62/(I62+I61)*100</f>
        <v>89.210618538636766</v>
      </c>
      <c r="Q62" s="95" t="s">
        <v>141</v>
      </c>
      <c r="R62" s="59"/>
      <c r="S62" s="59"/>
      <c r="T62" s="59"/>
    </row>
    <row r="63" spans="1:20">
      <c r="A63" s="90"/>
      <c r="B63" s="80"/>
      <c r="C63" s="80"/>
      <c r="D63" s="80" t="s">
        <v>29</v>
      </c>
      <c r="E63" s="44">
        <v>6175</v>
      </c>
      <c r="F63" s="86"/>
      <c r="G63" s="44">
        <v>3719</v>
      </c>
      <c r="H63" s="86" t="s">
        <v>58</v>
      </c>
      <c r="I63" s="44">
        <v>2456</v>
      </c>
      <c r="J63" s="86" t="s">
        <v>58</v>
      </c>
      <c r="K63" s="95"/>
      <c r="L63" s="63" t="s">
        <v>144</v>
      </c>
      <c r="M63" s="64"/>
      <c r="N63" s="63" t="s">
        <v>144</v>
      </c>
      <c r="O63" s="64"/>
      <c r="P63" s="63" t="s">
        <v>144</v>
      </c>
      <c r="Q63" s="64"/>
      <c r="R63" s="64"/>
      <c r="S63" s="64"/>
      <c r="T63" s="64"/>
    </row>
    <row r="64" spans="1:20">
      <c r="A64" s="90"/>
      <c r="B64" s="80"/>
      <c r="C64" s="80"/>
      <c r="D64" s="80"/>
      <c r="E64" s="80"/>
      <c r="F64" s="86"/>
      <c r="G64" s="80"/>
      <c r="H64" s="86"/>
      <c r="I64" s="80"/>
      <c r="J64" s="86"/>
      <c r="K64" s="95"/>
      <c r="L64" s="90"/>
      <c r="M64" s="95"/>
      <c r="N64" s="90"/>
      <c r="O64" s="95"/>
      <c r="P64" s="90"/>
      <c r="Q64" s="95" t="s">
        <v>141</v>
      </c>
      <c r="R64" s="59"/>
      <c r="S64" s="59"/>
      <c r="T64" s="59"/>
    </row>
    <row r="65" spans="1:20">
      <c r="A65" s="90"/>
      <c r="B65" s="229" t="s">
        <v>95</v>
      </c>
      <c r="C65" s="229"/>
      <c r="D65" s="229"/>
      <c r="E65" s="90"/>
      <c r="F65" s="95"/>
      <c r="G65" s="90"/>
      <c r="H65" s="95"/>
      <c r="I65" s="90"/>
      <c r="J65" s="86"/>
      <c r="K65" s="95"/>
      <c r="L65" s="90"/>
      <c r="M65" s="95"/>
      <c r="N65" s="90"/>
      <c r="O65" s="95"/>
      <c r="P65" s="90"/>
      <c r="Q65" s="95" t="s">
        <v>141</v>
      </c>
      <c r="R65" s="59"/>
      <c r="S65" s="59"/>
      <c r="T65" s="59"/>
    </row>
    <row r="66" spans="1:20">
      <c r="A66" s="90"/>
      <c r="B66" s="150"/>
      <c r="C66" s="229" t="s">
        <v>98</v>
      </c>
      <c r="D66" s="229"/>
      <c r="E66" s="60">
        <v>621367</v>
      </c>
      <c r="F66" s="60" t="s">
        <v>184</v>
      </c>
      <c r="G66" s="60">
        <v>380809</v>
      </c>
      <c r="H66" s="60" t="s">
        <v>184</v>
      </c>
      <c r="I66" s="60">
        <v>240558</v>
      </c>
      <c r="J66" s="86" t="s">
        <v>184</v>
      </c>
      <c r="K66" s="95"/>
      <c r="L66" s="61">
        <f>SUM(L67:L68)</f>
        <v>100</v>
      </c>
      <c r="M66" s="95"/>
      <c r="N66" s="61">
        <f>SUM(N67:N68)</f>
        <v>100</v>
      </c>
      <c r="O66" s="95"/>
      <c r="P66" s="61">
        <f>SUM(P67:P68)</f>
        <v>100</v>
      </c>
      <c r="Q66" s="95" t="s">
        <v>141</v>
      </c>
      <c r="R66" s="59"/>
      <c r="S66" s="59"/>
      <c r="T66" s="59"/>
    </row>
    <row r="67" spans="1:20" ht="14.25">
      <c r="A67" s="90"/>
      <c r="B67" s="80"/>
      <c r="C67" s="80"/>
      <c r="D67" s="80" t="s">
        <v>152</v>
      </c>
      <c r="E67" s="64">
        <v>293806</v>
      </c>
      <c r="F67" s="95" t="s">
        <v>184</v>
      </c>
      <c r="G67" s="64">
        <v>192475</v>
      </c>
      <c r="H67" s="95" t="s">
        <v>184</v>
      </c>
      <c r="I67" s="64">
        <v>101331</v>
      </c>
      <c r="J67" s="86" t="s">
        <v>184</v>
      </c>
      <c r="K67" s="95"/>
      <c r="L67" s="62">
        <f>E67/(E67+E68)*100</f>
        <v>74.106976204529062</v>
      </c>
      <c r="M67" s="95"/>
      <c r="N67" s="62">
        <f>G67/(G67+G68)*100</f>
        <v>72.911339659450348</v>
      </c>
      <c r="O67" s="95"/>
      <c r="P67" s="62">
        <f>I67/(I67+I68)*100</f>
        <v>76.489503838402143</v>
      </c>
      <c r="Q67" s="95" t="s">
        <v>141</v>
      </c>
      <c r="R67" s="59"/>
      <c r="S67" s="59"/>
      <c r="T67" s="59"/>
    </row>
    <row r="68" spans="1:20">
      <c r="A68" s="90"/>
      <c r="B68" s="80"/>
      <c r="C68" s="80"/>
      <c r="D68" s="80" t="s">
        <v>79</v>
      </c>
      <c r="E68" s="64">
        <v>102656</v>
      </c>
      <c r="F68" s="95" t="s">
        <v>184</v>
      </c>
      <c r="G68" s="64">
        <v>71510</v>
      </c>
      <c r="H68" s="95" t="s">
        <v>184</v>
      </c>
      <c r="I68" s="64">
        <v>31146</v>
      </c>
      <c r="J68" s="86" t="s">
        <v>184</v>
      </c>
      <c r="K68" s="95"/>
      <c r="L68" s="62">
        <f>E68/(E68+E67)*100</f>
        <v>25.893023795470942</v>
      </c>
      <c r="M68" s="95"/>
      <c r="N68" s="62">
        <f>G68/(G68+G67)*100</f>
        <v>27.088660340549652</v>
      </c>
      <c r="O68" s="95"/>
      <c r="P68" s="62">
        <f>I68/(I68+I67)*100</f>
        <v>23.510496161597864</v>
      </c>
      <c r="Q68" s="95" t="s">
        <v>141</v>
      </c>
      <c r="R68" s="59"/>
      <c r="S68" s="59"/>
      <c r="T68" s="59"/>
    </row>
    <row r="69" spans="1:20" ht="14.25">
      <c r="A69" s="90"/>
      <c r="B69" s="80"/>
      <c r="C69" s="80"/>
      <c r="D69" s="80" t="s">
        <v>154</v>
      </c>
      <c r="E69" s="64">
        <v>188404</v>
      </c>
      <c r="F69" s="95" t="s">
        <v>184</v>
      </c>
      <c r="G69" s="64">
        <v>97337</v>
      </c>
      <c r="H69" s="95" t="s">
        <v>184</v>
      </c>
      <c r="I69" s="64">
        <v>91067</v>
      </c>
      <c r="J69" s="86" t="s">
        <v>184</v>
      </c>
      <c r="K69" s="95"/>
      <c r="L69" s="63" t="s">
        <v>144</v>
      </c>
      <c r="M69" s="64"/>
      <c r="N69" s="63" t="s">
        <v>144</v>
      </c>
      <c r="O69" s="64"/>
      <c r="P69" s="63" t="s">
        <v>144</v>
      </c>
      <c r="Q69" s="95"/>
      <c r="R69" s="59"/>
      <c r="S69" s="59"/>
      <c r="T69" s="59"/>
    </row>
    <row r="70" spans="1:20">
      <c r="A70" s="90"/>
      <c r="B70" s="80"/>
      <c r="C70" s="80"/>
      <c r="D70" s="80" t="s">
        <v>181</v>
      </c>
      <c r="E70" s="121" t="s">
        <v>202</v>
      </c>
      <c r="F70" s="95" t="s">
        <v>184</v>
      </c>
      <c r="G70" s="121" t="s">
        <v>202</v>
      </c>
      <c r="H70" s="95" t="s">
        <v>184</v>
      </c>
      <c r="I70" s="121" t="s">
        <v>202</v>
      </c>
      <c r="J70" s="86" t="s">
        <v>184</v>
      </c>
      <c r="K70" s="95"/>
      <c r="L70" s="63" t="s">
        <v>144</v>
      </c>
      <c r="M70" s="64"/>
      <c r="N70" s="63" t="s">
        <v>144</v>
      </c>
      <c r="O70" s="64"/>
      <c r="P70" s="63" t="s">
        <v>144</v>
      </c>
      <c r="Q70" s="95"/>
      <c r="R70" s="59"/>
      <c r="S70" s="59"/>
      <c r="T70" s="59"/>
    </row>
    <row r="71" spans="1:20">
      <c r="A71" s="90"/>
      <c r="B71" s="80"/>
      <c r="C71" s="80"/>
      <c r="D71" s="80" t="s">
        <v>29</v>
      </c>
      <c r="E71" s="64">
        <v>36501</v>
      </c>
      <c r="F71" s="95" t="s">
        <v>184</v>
      </c>
      <c r="G71" s="64">
        <v>19487</v>
      </c>
      <c r="H71" s="95" t="s">
        <v>184</v>
      </c>
      <c r="I71" s="64">
        <v>17014</v>
      </c>
      <c r="J71" s="86" t="s">
        <v>184</v>
      </c>
      <c r="K71" s="95"/>
      <c r="L71" s="63" t="s">
        <v>144</v>
      </c>
      <c r="M71" s="64"/>
      <c r="N71" s="63" t="s">
        <v>144</v>
      </c>
      <c r="O71" s="64"/>
      <c r="P71" s="63" t="s">
        <v>144</v>
      </c>
      <c r="Q71" s="95"/>
      <c r="R71" s="59"/>
      <c r="S71" s="59"/>
      <c r="T71" s="59"/>
    </row>
    <row r="72" spans="1:20">
      <c r="A72" s="90"/>
      <c r="B72" s="80"/>
      <c r="C72" s="80"/>
      <c r="D72" s="80"/>
      <c r="E72" s="64"/>
      <c r="F72" s="95"/>
      <c r="G72" s="90"/>
      <c r="H72" s="95"/>
      <c r="I72" s="64"/>
      <c r="J72" s="86"/>
      <c r="K72" s="95"/>
      <c r="L72" s="90"/>
      <c r="M72" s="95"/>
      <c r="N72" s="90"/>
      <c r="O72" s="95"/>
      <c r="P72" s="64"/>
      <c r="Q72" s="95" t="s">
        <v>141</v>
      </c>
      <c r="R72" s="59"/>
      <c r="S72" s="59"/>
      <c r="T72" s="59"/>
    </row>
    <row r="73" spans="1:20">
      <c r="A73" s="90"/>
      <c r="B73" s="150"/>
      <c r="C73" s="229" t="s">
        <v>100</v>
      </c>
      <c r="D73" s="229"/>
      <c r="E73" s="60">
        <v>621367</v>
      </c>
      <c r="F73" s="60" t="s">
        <v>184</v>
      </c>
      <c r="G73" s="60">
        <v>380809</v>
      </c>
      <c r="H73" s="60" t="s">
        <v>184</v>
      </c>
      <c r="I73" s="60">
        <v>240558</v>
      </c>
      <c r="J73" s="86" t="s">
        <v>184</v>
      </c>
      <c r="K73" s="95"/>
      <c r="L73" s="61">
        <f>SUM(L74:L75)</f>
        <v>100</v>
      </c>
      <c r="M73" s="95"/>
      <c r="N73" s="61">
        <f>SUM(N74:N75)</f>
        <v>100</v>
      </c>
      <c r="O73" s="95"/>
      <c r="P73" s="61">
        <f>SUM(P74:P75)</f>
        <v>100.00000000000001</v>
      </c>
      <c r="Q73" s="95" t="s">
        <v>141</v>
      </c>
      <c r="R73" s="59"/>
      <c r="S73" s="59"/>
      <c r="T73" s="59"/>
    </row>
    <row r="74" spans="1:20">
      <c r="A74" s="90"/>
      <c r="B74" s="80"/>
      <c r="C74" s="80"/>
      <c r="D74" s="80" t="s">
        <v>80</v>
      </c>
      <c r="E74" s="64">
        <v>66933</v>
      </c>
      <c r="F74" s="95" t="s">
        <v>184</v>
      </c>
      <c r="G74" s="64">
        <v>46734</v>
      </c>
      <c r="H74" s="95" t="s">
        <v>184</v>
      </c>
      <c r="I74" s="64">
        <v>20199</v>
      </c>
      <c r="J74" s="86" t="s">
        <v>184</v>
      </c>
      <c r="K74" s="95"/>
      <c r="L74" s="62">
        <f>E74/(E74+E75)*100</f>
        <v>16.93438819579556</v>
      </c>
      <c r="M74" s="95"/>
      <c r="N74" s="62">
        <f>G74/(G74+G75)*100</f>
        <v>17.755067150428356</v>
      </c>
      <c r="O74" s="95"/>
      <c r="P74" s="62">
        <f>I74/(I74+I75)*100</f>
        <v>15.298332247754368</v>
      </c>
      <c r="Q74" s="95" t="s">
        <v>141</v>
      </c>
      <c r="R74" s="59"/>
      <c r="S74" s="59"/>
      <c r="T74" s="59"/>
    </row>
    <row r="75" spans="1:20" ht="14.25">
      <c r="A75" s="90"/>
      <c r="B75" s="80"/>
      <c r="C75" s="80"/>
      <c r="D75" s="80" t="s">
        <v>153</v>
      </c>
      <c r="E75" s="64">
        <v>328316</v>
      </c>
      <c r="F75" s="95" t="s">
        <v>184</v>
      </c>
      <c r="G75" s="64">
        <v>216481</v>
      </c>
      <c r="H75" s="95" t="s">
        <v>184</v>
      </c>
      <c r="I75" s="64">
        <v>111835</v>
      </c>
      <c r="J75" s="86" t="s">
        <v>184</v>
      </c>
      <c r="K75" s="95"/>
      <c r="L75" s="62">
        <f>E75/(E75+E74)*100</f>
        <v>83.065611804204437</v>
      </c>
      <c r="M75" s="95"/>
      <c r="N75" s="62">
        <f>G75/(G75+G74)*100</f>
        <v>82.24493284957164</v>
      </c>
      <c r="O75" s="95"/>
      <c r="P75" s="62">
        <f>I75/(I75+I74)*100</f>
        <v>84.70166775224564</v>
      </c>
      <c r="Q75" s="95" t="s">
        <v>141</v>
      </c>
      <c r="R75" s="59"/>
      <c r="S75" s="59"/>
      <c r="T75" s="59"/>
    </row>
    <row r="76" spans="1:20" ht="14.25">
      <c r="A76" s="90"/>
      <c r="B76" s="80"/>
      <c r="C76" s="80"/>
      <c r="D76" s="80" t="s">
        <v>154</v>
      </c>
      <c r="E76" s="64">
        <v>188404</v>
      </c>
      <c r="F76" s="95" t="s">
        <v>184</v>
      </c>
      <c r="G76" s="64">
        <v>97337</v>
      </c>
      <c r="H76" s="95" t="s">
        <v>184</v>
      </c>
      <c r="I76" s="64">
        <v>91067</v>
      </c>
      <c r="J76" s="86" t="s">
        <v>184</v>
      </c>
      <c r="K76" s="95"/>
      <c r="L76" s="63" t="s">
        <v>144</v>
      </c>
      <c r="M76" s="64"/>
      <c r="N76" s="63" t="s">
        <v>144</v>
      </c>
      <c r="O76" s="64"/>
      <c r="P76" s="63" t="s">
        <v>144</v>
      </c>
      <c r="Q76" s="95" t="s">
        <v>141</v>
      </c>
      <c r="R76" s="59"/>
      <c r="S76" s="59"/>
      <c r="T76" s="59"/>
    </row>
    <row r="77" spans="1:20">
      <c r="A77" s="90"/>
      <c r="B77" s="80"/>
      <c r="C77" s="80"/>
      <c r="D77" s="80" t="s">
        <v>181</v>
      </c>
      <c r="E77" s="121" t="s">
        <v>202</v>
      </c>
      <c r="F77" s="95" t="s">
        <v>184</v>
      </c>
      <c r="G77" s="121" t="s">
        <v>202</v>
      </c>
      <c r="H77" s="95" t="s">
        <v>184</v>
      </c>
      <c r="I77" s="121" t="s">
        <v>202</v>
      </c>
      <c r="J77" s="86" t="s">
        <v>184</v>
      </c>
      <c r="K77" s="95"/>
      <c r="L77" s="63" t="s">
        <v>144</v>
      </c>
      <c r="M77" s="64"/>
      <c r="N77" s="63" t="s">
        <v>144</v>
      </c>
      <c r="O77" s="64"/>
      <c r="P77" s="63" t="s">
        <v>144</v>
      </c>
      <c r="Q77" s="95"/>
      <c r="R77" s="59"/>
      <c r="S77" s="59"/>
      <c r="T77" s="59"/>
    </row>
    <row r="78" spans="1:20">
      <c r="A78" s="90"/>
      <c r="B78" s="80"/>
      <c r="C78" s="80"/>
      <c r="D78" s="80" t="s">
        <v>29</v>
      </c>
      <c r="E78" s="64">
        <v>37714</v>
      </c>
      <c r="F78" s="95" t="s">
        <v>184</v>
      </c>
      <c r="G78" s="64">
        <v>20257</v>
      </c>
      <c r="H78" s="95" t="s">
        <v>184</v>
      </c>
      <c r="I78" s="64">
        <v>17457</v>
      </c>
      <c r="J78" s="86" t="s">
        <v>184</v>
      </c>
      <c r="K78" s="95"/>
      <c r="L78" s="63" t="s">
        <v>144</v>
      </c>
      <c r="M78" s="64"/>
      <c r="N78" s="63" t="s">
        <v>144</v>
      </c>
      <c r="O78" s="64"/>
      <c r="P78" s="63" t="s">
        <v>144</v>
      </c>
      <c r="Q78" s="64"/>
      <c r="R78" s="64"/>
      <c r="S78" s="64"/>
      <c r="T78" s="64"/>
    </row>
    <row r="79" spans="1:20">
      <c r="A79" s="90"/>
      <c r="B79" s="80"/>
      <c r="C79" s="80"/>
      <c r="D79" s="80"/>
      <c r="E79" s="64"/>
      <c r="F79" s="95"/>
      <c r="G79" s="90"/>
      <c r="H79" s="95"/>
      <c r="I79" s="90"/>
      <c r="J79" s="86"/>
      <c r="K79" s="95"/>
      <c r="L79" s="90"/>
      <c r="M79" s="95"/>
      <c r="N79" s="64"/>
      <c r="O79" s="95"/>
      <c r="P79" s="90"/>
      <c r="Q79" s="95" t="s">
        <v>141</v>
      </c>
      <c r="R79" s="59"/>
      <c r="S79" s="59"/>
      <c r="T79" s="59"/>
    </row>
    <row r="80" spans="1:20">
      <c r="A80" s="90"/>
      <c r="B80" s="150"/>
      <c r="C80" s="229" t="s">
        <v>47</v>
      </c>
      <c r="D80" s="229"/>
      <c r="E80" s="60">
        <v>621366</v>
      </c>
      <c r="F80" s="60" t="s">
        <v>184</v>
      </c>
      <c r="G80" s="60">
        <v>380808</v>
      </c>
      <c r="H80" s="60" t="s">
        <v>184</v>
      </c>
      <c r="I80" s="60">
        <v>240558</v>
      </c>
      <c r="J80" s="86"/>
      <c r="K80" s="95"/>
      <c r="L80" s="61">
        <f>SUM(L81:L82)</f>
        <v>100</v>
      </c>
      <c r="M80" s="95"/>
      <c r="N80" s="61">
        <f>SUM(N81:N82)</f>
        <v>100</v>
      </c>
      <c r="O80" s="95"/>
      <c r="P80" s="61">
        <f>SUM(P81:P82)</f>
        <v>100</v>
      </c>
      <c r="Q80" s="95" t="s">
        <v>141</v>
      </c>
      <c r="R80" s="59"/>
      <c r="S80" s="59"/>
      <c r="T80" s="59"/>
    </row>
    <row r="81" spans="1:22">
      <c r="A81" s="90"/>
      <c r="B81" s="80"/>
      <c r="C81" s="80"/>
      <c r="D81" s="80" t="s">
        <v>78</v>
      </c>
      <c r="E81" s="44">
        <v>585633</v>
      </c>
      <c r="F81" s="86"/>
      <c r="G81" s="44">
        <v>353434</v>
      </c>
      <c r="H81" s="86"/>
      <c r="I81" s="44">
        <v>232199</v>
      </c>
      <c r="J81" s="86"/>
      <c r="K81" s="95"/>
      <c r="L81" s="62">
        <f>E81/(E81+E82)*100</f>
        <v>94.364549545847851</v>
      </c>
      <c r="M81" s="95"/>
      <c r="N81" s="62">
        <f>G81/(G81+G82)*100</f>
        <v>92.996955655718082</v>
      </c>
      <c r="O81" s="95"/>
      <c r="P81" s="62">
        <f>I81/(I81+I82)*100</f>
        <v>96.525162330913957</v>
      </c>
      <c r="Q81" s="95" t="s">
        <v>141</v>
      </c>
      <c r="R81" s="59"/>
      <c r="S81" s="59"/>
      <c r="T81" s="59"/>
    </row>
    <row r="82" spans="1:22">
      <c r="A82" s="90"/>
      <c r="B82" s="80"/>
      <c r="C82" s="80"/>
      <c r="D82" s="80" t="s">
        <v>79</v>
      </c>
      <c r="E82" s="44">
        <v>34974</v>
      </c>
      <c r="F82" s="86"/>
      <c r="G82" s="44">
        <v>26615</v>
      </c>
      <c r="H82" s="86"/>
      <c r="I82" s="44">
        <v>8359</v>
      </c>
      <c r="J82" s="86"/>
      <c r="K82" s="95"/>
      <c r="L82" s="62">
        <f>E82/(E82+E81)*100</f>
        <v>5.6354504541521449</v>
      </c>
      <c r="M82" s="95"/>
      <c r="N82" s="62">
        <f>G82/(G82+G81)*100</f>
        <v>7.0030443442819212</v>
      </c>
      <c r="O82" s="95"/>
      <c r="P82" s="62">
        <f>I82/(I82+I81)*100</f>
        <v>3.4748376690860416</v>
      </c>
      <c r="Q82" s="95" t="s">
        <v>141</v>
      </c>
      <c r="R82" s="59"/>
      <c r="S82" s="59"/>
      <c r="T82" s="59"/>
    </row>
    <row r="83" spans="1:22">
      <c r="A83" s="90"/>
      <c r="B83" s="80"/>
      <c r="C83" s="80"/>
      <c r="D83" s="80" t="s">
        <v>29</v>
      </c>
      <c r="E83" s="44">
        <v>761</v>
      </c>
      <c r="F83" s="86"/>
      <c r="G83" s="44">
        <v>761</v>
      </c>
      <c r="H83" s="86"/>
      <c r="I83" s="44">
        <v>0</v>
      </c>
      <c r="J83" s="86"/>
      <c r="K83" s="95"/>
      <c r="L83" s="62"/>
      <c r="M83" s="95"/>
      <c r="N83" s="62"/>
      <c r="O83" s="95"/>
      <c r="P83" s="62"/>
      <c r="Q83" s="95"/>
      <c r="R83" s="59"/>
      <c r="S83" s="59"/>
      <c r="T83" s="59"/>
    </row>
    <row r="84" spans="1:22">
      <c r="A84" s="90"/>
      <c r="B84" s="80"/>
      <c r="C84" s="80"/>
      <c r="D84" s="80"/>
      <c r="E84" s="44"/>
      <c r="F84" s="86"/>
      <c r="G84" s="80"/>
      <c r="H84" s="86"/>
      <c r="I84" s="44"/>
      <c r="J84" s="86"/>
      <c r="K84" s="95"/>
      <c r="L84" s="90"/>
      <c r="M84" s="95"/>
      <c r="N84" s="90"/>
      <c r="O84" s="95"/>
      <c r="P84" s="64"/>
      <c r="Q84" s="95" t="s">
        <v>141</v>
      </c>
      <c r="R84" s="59"/>
      <c r="S84" s="59"/>
      <c r="T84" s="59"/>
    </row>
    <row r="85" spans="1:22" ht="25.5" customHeight="1">
      <c r="A85" s="90"/>
      <c r="B85" s="150"/>
      <c r="C85" s="237" t="s">
        <v>97</v>
      </c>
      <c r="D85" s="237"/>
      <c r="E85" s="20">
        <v>621366</v>
      </c>
      <c r="F85" s="20" t="s">
        <v>184</v>
      </c>
      <c r="G85" s="20">
        <v>380808</v>
      </c>
      <c r="H85" s="20" t="s">
        <v>184</v>
      </c>
      <c r="I85" s="20">
        <v>240558</v>
      </c>
      <c r="J85" s="86"/>
      <c r="K85" s="95"/>
      <c r="L85" s="61">
        <f>SUM(L86:L87)</f>
        <v>100</v>
      </c>
      <c r="M85" s="95"/>
      <c r="N85" s="61">
        <f>SUM(N86:N87)</f>
        <v>100</v>
      </c>
      <c r="O85" s="95"/>
      <c r="P85" s="61">
        <f>SUM(P86:P87)</f>
        <v>100</v>
      </c>
      <c r="Q85" s="95" t="s">
        <v>141</v>
      </c>
      <c r="R85" s="59"/>
      <c r="S85" s="59"/>
      <c r="T85" s="59"/>
    </row>
    <row r="86" spans="1:22">
      <c r="A86" s="90"/>
      <c r="B86" s="80"/>
      <c r="C86" s="80"/>
      <c r="D86" s="80" t="s">
        <v>45</v>
      </c>
      <c r="E86" s="44">
        <v>184345</v>
      </c>
      <c r="F86" s="86"/>
      <c r="G86" s="44">
        <v>138625</v>
      </c>
      <c r="H86" s="86"/>
      <c r="I86" s="44">
        <v>45720</v>
      </c>
      <c r="J86" s="86"/>
      <c r="K86" s="95"/>
      <c r="L86" s="62">
        <f>E86/(E86+E87)*100</f>
        <v>33.146096709753863</v>
      </c>
      <c r="M86" s="95"/>
      <c r="N86" s="62">
        <f>G86/(G86+G87)*100</f>
        <v>39.990710904302119</v>
      </c>
      <c r="O86" s="95"/>
      <c r="P86" s="62">
        <f>I86/(I86+I87)*100</f>
        <v>21.821722446018445</v>
      </c>
      <c r="Q86" s="95" t="s">
        <v>141</v>
      </c>
      <c r="R86" s="59"/>
      <c r="S86" s="59"/>
      <c r="T86" s="59"/>
    </row>
    <row r="87" spans="1:22">
      <c r="A87" s="90"/>
      <c r="B87" s="80"/>
      <c r="C87" s="80"/>
      <c r="D87" s="80" t="s">
        <v>46</v>
      </c>
      <c r="E87" s="44">
        <v>371814</v>
      </c>
      <c r="F87" s="86"/>
      <c r="G87" s="44">
        <v>208018</v>
      </c>
      <c r="H87" s="86"/>
      <c r="I87" s="44">
        <v>163796</v>
      </c>
      <c r="J87" s="86"/>
      <c r="K87" s="95"/>
      <c r="L87" s="62">
        <f>E87/(E87+E86)*100</f>
        <v>66.853903290246137</v>
      </c>
      <c r="M87" s="95"/>
      <c r="N87" s="62">
        <f>G87/(G87+G86)*100</f>
        <v>60.009289095697881</v>
      </c>
      <c r="O87" s="95"/>
      <c r="P87" s="62">
        <f>I87/(I87+I86)*100</f>
        <v>78.178277553981559</v>
      </c>
      <c r="Q87" s="95" t="s">
        <v>141</v>
      </c>
      <c r="R87" s="59"/>
      <c r="S87" s="59"/>
      <c r="T87" s="59"/>
      <c r="V87" s="46"/>
    </row>
    <row r="88" spans="1:22">
      <c r="A88" s="90"/>
      <c r="B88" s="80"/>
      <c r="C88" s="80"/>
      <c r="D88" s="80" t="s">
        <v>29</v>
      </c>
      <c r="E88" s="44">
        <v>65209</v>
      </c>
      <c r="F88" s="86"/>
      <c r="G88" s="44">
        <v>34166</v>
      </c>
      <c r="H88" s="86"/>
      <c r="I88" s="44">
        <v>31043</v>
      </c>
      <c r="J88" s="86"/>
      <c r="K88" s="95"/>
      <c r="L88" s="63" t="s">
        <v>144</v>
      </c>
      <c r="M88" s="64"/>
      <c r="N88" s="63" t="s">
        <v>144</v>
      </c>
      <c r="O88" s="64"/>
      <c r="P88" s="63" t="s">
        <v>144</v>
      </c>
      <c r="Q88" s="64"/>
      <c r="R88" s="64"/>
      <c r="S88" s="64"/>
      <c r="T88" s="64"/>
    </row>
    <row r="89" spans="1:22" ht="6" customHeight="1" thickBot="1">
      <c r="A89" s="97"/>
      <c r="B89" s="89"/>
      <c r="C89" s="89"/>
      <c r="D89" s="89"/>
      <c r="E89" s="89"/>
      <c r="F89" s="89"/>
      <c r="G89" s="89"/>
      <c r="H89" s="89"/>
      <c r="I89" s="89"/>
      <c r="J89" s="89"/>
      <c r="K89" s="97"/>
      <c r="L89" s="97"/>
      <c r="M89" s="97"/>
      <c r="N89" s="97"/>
      <c r="O89" s="97"/>
      <c r="P89" s="97"/>
      <c r="Q89" s="97"/>
      <c r="R89" s="55"/>
      <c r="S89" s="55"/>
      <c r="T89" s="55"/>
    </row>
    <row r="90" spans="1:22" s="66" customFormat="1" ht="6" customHeight="1">
      <c r="B90" s="9"/>
      <c r="C90" s="9"/>
      <c r="D90" s="9"/>
      <c r="J90" s="9"/>
    </row>
    <row r="91" spans="1:22" s="66" customFormat="1" ht="11.25">
      <c r="A91" s="67" t="s">
        <v>40</v>
      </c>
      <c r="B91" s="19">
        <v>1</v>
      </c>
      <c r="C91" s="227" t="s">
        <v>148</v>
      </c>
      <c r="D91" s="227"/>
      <c r="E91" s="227"/>
      <c r="F91" s="227"/>
      <c r="G91" s="227"/>
      <c r="H91" s="227"/>
      <c r="I91" s="227"/>
      <c r="J91" s="227"/>
      <c r="K91" s="135"/>
      <c r="L91" s="135"/>
      <c r="M91" s="135"/>
      <c r="N91" s="135"/>
      <c r="O91" s="135"/>
      <c r="P91" s="135"/>
      <c r="Q91" s="135"/>
      <c r="R91" s="69"/>
      <c r="S91" s="69"/>
      <c r="T91" s="69"/>
    </row>
    <row r="92" spans="1:22" s="66" customFormat="1" ht="11.25">
      <c r="A92" s="67"/>
      <c r="B92" s="19">
        <v>2</v>
      </c>
      <c r="C92" s="143" t="s">
        <v>155</v>
      </c>
      <c r="D92" s="143"/>
      <c r="E92" s="155"/>
      <c r="F92" s="155"/>
      <c r="G92" s="155"/>
      <c r="H92" s="155"/>
      <c r="I92" s="155"/>
      <c r="J92" s="143"/>
      <c r="K92" s="135"/>
      <c r="L92" s="135"/>
      <c r="M92" s="135"/>
      <c r="N92" s="135"/>
      <c r="O92" s="135"/>
      <c r="P92" s="135"/>
      <c r="Q92" s="135"/>
      <c r="R92" s="79"/>
      <c r="S92" s="79"/>
      <c r="T92" s="79"/>
    </row>
    <row r="93" spans="1:22" s="66" customFormat="1" ht="11.25">
      <c r="B93" s="22">
        <v>0</v>
      </c>
      <c r="C93" s="227" t="s">
        <v>35</v>
      </c>
      <c r="D93" s="227"/>
      <c r="E93" s="227"/>
      <c r="F93" s="227"/>
      <c r="G93" s="227"/>
      <c r="H93" s="227"/>
      <c r="I93" s="227"/>
      <c r="J93" s="227"/>
      <c r="K93" s="135"/>
      <c r="L93" s="135"/>
      <c r="M93" s="135"/>
      <c r="N93" s="135"/>
      <c r="O93" s="135"/>
      <c r="P93" s="135"/>
      <c r="Q93" s="135"/>
      <c r="R93" s="69"/>
      <c r="S93" s="69"/>
      <c r="T93" s="69"/>
    </row>
    <row r="94" spans="1:22" s="66" customFormat="1" ht="11.25">
      <c r="B94" s="13" t="s">
        <v>58</v>
      </c>
      <c r="C94" s="227" t="s">
        <v>128</v>
      </c>
      <c r="D94" s="227"/>
      <c r="E94" s="227"/>
      <c r="F94" s="227"/>
      <c r="G94" s="227"/>
      <c r="H94" s="227"/>
      <c r="I94" s="227"/>
      <c r="J94" s="227"/>
      <c r="K94" s="135"/>
      <c r="L94" s="135"/>
      <c r="M94" s="135"/>
      <c r="N94" s="135"/>
      <c r="O94" s="135"/>
      <c r="P94" s="135"/>
      <c r="Q94" s="135"/>
      <c r="R94" s="69"/>
      <c r="S94" s="69"/>
      <c r="T94" s="69"/>
    </row>
    <row r="95" spans="1:22">
      <c r="A95" s="90"/>
      <c r="B95" s="13" t="s">
        <v>144</v>
      </c>
      <c r="C95" s="143" t="s">
        <v>145</v>
      </c>
      <c r="D95" s="9"/>
      <c r="E95" s="90"/>
      <c r="F95" s="90"/>
      <c r="G95" s="90"/>
      <c r="H95" s="90"/>
      <c r="I95" s="90"/>
      <c r="J95" s="80"/>
      <c r="K95" s="90"/>
      <c r="L95" s="90"/>
      <c r="M95" s="90"/>
      <c r="N95" s="90"/>
      <c r="O95" s="90"/>
      <c r="P95" s="90"/>
      <c r="Q95" s="90"/>
    </row>
    <row r="96" spans="1:22" ht="14.25">
      <c r="A96" s="72"/>
      <c r="B96" s="13" t="s">
        <v>202</v>
      </c>
      <c r="C96" s="205" t="s">
        <v>203</v>
      </c>
      <c r="D96" s="9"/>
      <c r="E96" s="90"/>
      <c r="F96" s="90"/>
      <c r="G96" s="90"/>
      <c r="H96" s="90"/>
      <c r="I96" s="90"/>
      <c r="J96" s="80"/>
      <c r="K96" s="90"/>
      <c r="L96" s="90"/>
      <c r="M96" s="90"/>
      <c r="N96" s="90"/>
      <c r="O96" s="90"/>
      <c r="P96" s="90"/>
      <c r="Q96" s="90"/>
    </row>
    <row r="97" spans="1:17">
      <c r="A97" s="90"/>
      <c r="B97" s="80"/>
      <c r="C97" s="80"/>
      <c r="D97" s="80"/>
      <c r="E97" s="90"/>
      <c r="F97" s="90"/>
      <c r="G97" s="90"/>
      <c r="H97" s="90"/>
      <c r="I97" s="90"/>
      <c r="J97" s="80"/>
      <c r="K97" s="90"/>
      <c r="L97" s="90"/>
      <c r="M97" s="90"/>
      <c r="N97" s="90"/>
      <c r="O97" s="90"/>
      <c r="P97" s="90"/>
      <c r="Q97" s="90"/>
    </row>
    <row r="98" spans="1:17">
      <c r="A98" s="90"/>
      <c r="B98" s="80"/>
      <c r="C98" s="80"/>
      <c r="D98" s="80"/>
      <c r="E98" s="90"/>
      <c r="F98" s="90"/>
      <c r="G98" s="90"/>
      <c r="H98" s="90"/>
      <c r="I98" s="90"/>
      <c r="J98" s="80"/>
      <c r="K98" s="90"/>
      <c r="L98" s="90"/>
      <c r="M98" s="90"/>
      <c r="N98" s="90"/>
      <c r="O98" s="90"/>
      <c r="P98" s="90"/>
      <c r="Q98" s="90"/>
    </row>
    <row r="99" spans="1:17">
      <c r="A99" s="90"/>
      <c r="B99" s="80"/>
      <c r="C99" s="80"/>
      <c r="D99" s="80"/>
      <c r="E99" s="90"/>
      <c r="F99" s="90"/>
      <c r="G99" s="90"/>
      <c r="H99" s="90"/>
      <c r="I99" s="90"/>
      <c r="J99" s="80"/>
      <c r="K99" s="90"/>
      <c r="L99" s="90"/>
      <c r="M99" s="90"/>
      <c r="N99" s="90"/>
      <c r="O99" s="90"/>
      <c r="P99" s="90"/>
      <c r="Q99" s="90"/>
    </row>
    <row r="100" spans="1:17">
      <c r="A100" s="90"/>
      <c r="B100" s="80"/>
      <c r="C100" s="80"/>
      <c r="D100" s="80"/>
      <c r="E100" s="90"/>
      <c r="F100" s="90"/>
      <c r="G100" s="90"/>
      <c r="H100" s="90"/>
      <c r="I100" s="90"/>
      <c r="J100" s="80"/>
      <c r="K100" s="90"/>
      <c r="L100" s="90"/>
      <c r="M100" s="90"/>
      <c r="N100" s="90"/>
      <c r="O100" s="90"/>
      <c r="P100" s="90"/>
      <c r="Q100" s="90"/>
    </row>
    <row r="101" spans="1:17">
      <c r="A101" s="90"/>
      <c r="B101" s="80"/>
      <c r="C101" s="80"/>
      <c r="D101" s="80"/>
      <c r="E101" s="90"/>
      <c r="F101" s="90"/>
      <c r="G101" s="90"/>
      <c r="H101" s="90"/>
      <c r="I101" s="90"/>
      <c r="J101" s="80"/>
      <c r="K101" s="90"/>
      <c r="L101" s="90"/>
      <c r="M101" s="90"/>
      <c r="N101" s="90"/>
      <c r="O101" s="90"/>
      <c r="P101" s="90"/>
      <c r="Q101" s="90"/>
    </row>
    <row r="102" spans="1:17">
      <c r="A102" s="90"/>
      <c r="B102" s="80"/>
      <c r="C102" s="80"/>
      <c r="D102" s="80"/>
      <c r="E102" s="90"/>
      <c r="F102" s="90"/>
      <c r="G102" s="90"/>
      <c r="H102" s="90"/>
      <c r="I102" s="90"/>
      <c r="J102" s="80"/>
      <c r="K102" s="90"/>
      <c r="L102" s="90"/>
      <c r="M102" s="90"/>
      <c r="N102" s="90"/>
      <c r="O102" s="90"/>
      <c r="P102" s="90"/>
      <c r="Q102" s="90"/>
    </row>
    <row r="103" spans="1:17">
      <c r="A103" s="90"/>
      <c r="B103" s="80"/>
      <c r="C103" s="80"/>
      <c r="D103" s="80"/>
      <c r="E103" s="90"/>
      <c r="F103" s="90"/>
      <c r="G103" s="90"/>
      <c r="H103" s="90"/>
      <c r="I103" s="90"/>
      <c r="J103" s="80"/>
      <c r="K103" s="90"/>
      <c r="L103" s="90"/>
      <c r="M103" s="90"/>
      <c r="N103" s="90"/>
      <c r="O103" s="90"/>
      <c r="P103" s="90"/>
      <c r="Q103" s="90"/>
    </row>
    <row r="104" spans="1:17">
      <c r="B104" s="1"/>
      <c r="C104" s="1"/>
      <c r="D104" s="1"/>
      <c r="J104" s="1"/>
    </row>
    <row r="105" spans="1:17">
      <c r="B105" s="1"/>
      <c r="C105" s="1"/>
      <c r="D105" s="1"/>
      <c r="J105" s="1"/>
    </row>
    <row r="106" spans="1:17">
      <c r="B106" s="1"/>
      <c r="C106" s="1"/>
      <c r="D106" s="1"/>
      <c r="J106" s="1"/>
    </row>
    <row r="107" spans="1:17">
      <c r="B107" s="1"/>
      <c r="C107" s="1"/>
      <c r="D107" s="1"/>
      <c r="J107" s="1"/>
    </row>
    <row r="108" spans="1:17">
      <c r="B108" s="1"/>
      <c r="C108" s="1"/>
      <c r="D108" s="1"/>
      <c r="J108" s="1"/>
    </row>
    <row r="109" spans="1:17">
      <c r="B109" s="1"/>
      <c r="C109" s="1"/>
      <c r="D109" s="1"/>
      <c r="J109" s="1"/>
    </row>
    <row r="110" spans="1:17">
      <c r="B110" s="1"/>
      <c r="C110" s="1"/>
      <c r="D110" s="1"/>
      <c r="J110" s="1"/>
    </row>
    <row r="111" spans="1:17">
      <c r="B111" s="1"/>
      <c r="C111" s="1"/>
      <c r="D111" s="1"/>
      <c r="J111" s="1"/>
    </row>
    <row r="112" spans="1:17">
      <c r="B112" s="1"/>
      <c r="C112" s="1"/>
      <c r="D112" s="1"/>
      <c r="J112" s="1"/>
    </row>
    <row r="113" spans="2:10">
      <c r="B113" s="1"/>
      <c r="C113" s="1"/>
      <c r="D113" s="1"/>
      <c r="J113" s="1"/>
    </row>
    <row r="114" spans="2:10">
      <c r="B114" s="1"/>
      <c r="C114" s="1"/>
      <c r="D114" s="1"/>
      <c r="J114" s="1"/>
    </row>
    <row r="115" spans="2:10">
      <c r="B115" s="1"/>
      <c r="C115" s="1"/>
      <c r="D115" s="1"/>
      <c r="J115" s="1"/>
    </row>
    <row r="116" spans="2:10">
      <c r="B116" s="1"/>
      <c r="C116" s="1"/>
      <c r="D116" s="1"/>
      <c r="J116" s="1"/>
    </row>
    <row r="117" spans="2:10">
      <c r="B117" s="1"/>
      <c r="C117" s="1"/>
      <c r="D117" s="1"/>
      <c r="J117" s="1"/>
    </row>
    <row r="118" spans="2:10">
      <c r="B118" s="1"/>
      <c r="C118" s="1"/>
      <c r="D118" s="1"/>
      <c r="J118" s="1"/>
    </row>
    <row r="119" spans="2:10">
      <c r="B119" s="1"/>
      <c r="C119" s="1"/>
      <c r="D119" s="1"/>
      <c r="J119" s="1"/>
    </row>
    <row r="120" spans="2:10">
      <c r="B120" s="1"/>
      <c r="C120" s="1"/>
      <c r="D120" s="1"/>
      <c r="J120" s="1"/>
    </row>
    <row r="121" spans="2:10">
      <c r="B121" s="1"/>
      <c r="C121" s="1"/>
      <c r="D121" s="1"/>
      <c r="J121" s="1"/>
    </row>
    <row r="122" spans="2:10">
      <c r="B122" s="1"/>
      <c r="C122" s="1"/>
      <c r="D122" s="1"/>
      <c r="J122" s="1"/>
    </row>
    <row r="123" spans="2:10">
      <c r="B123" s="1"/>
      <c r="C123" s="1"/>
      <c r="D123" s="1"/>
      <c r="J123" s="1"/>
    </row>
    <row r="124" spans="2:10">
      <c r="B124" s="1"/>
      <c r="C124" s="1"/>
      <c r="D124" s="1"/>
      <c r="J124" s="1"/>
    </row>
    <row r="125" spans="2:10">
      <c r="B125" s="1"/>
      <c r="C125" s="1"/>
      <c r="D125" s="1"/>
      <c r="J125" s="1"/>
    </row>
    <row r="126" spans="2:10">
      <c r="B126" s="1"/>
      <c r="C126" s="1"/>
      <c r="D126" s="1"/>
      <c r="J126" s="1"/>
    </row>
    <row r="127" spans="2:10">
      <c r="B127" s="1"/>
      <c r="C127" s="1"/>
      <c r="D127" s="1"/>
      <c r="J127" s="1"/>
    </row>
  </sheetData>
  <mergeCells count="32">
    <mergeCell ref="L9:M12"/>
    <mergeCell ref="N9:Q9"/>
    <mergeCell ref="N12:O12"/>
    <mergeCell ref="P12:Q12"/>
    <mergeCell ref="C94:J94"/>
    <mergeCell ref="C91:J91"/>
    <mergeCell ref="C93:J93"/>
    <mergeCell ref="C73:D73"/>
    <mergeCell ref="C48:D48"/>
    <mergeCell ref="C66:D66"/>
    <mergeCell ref="B65:D65"/>
    <mergeCell ref="C80:D80"/>
    <mergeCell ref="C60:D60"/>
    <mergeCell ref="C85:D85"/>
    <mergeCell ref="E9:F12"/>
    <mergeCell ref="G12:H12"/>
    <mergeCell ref="A1:Q1"/>
    <mergeCell ref="C23:D23"/>
    <mergeCell ref="C55:D55"/>
    <mergeCell ref="I12:J12"/>
    <mergeCell ref="C16:D16"/>
    <mergeCell ref="C41:D41"/>
    <mergeCell ref="G9:J9"/>
    <mergeCell ref="B40:D40"/>
    <mergeCell ref="A15:D15"/>
    <mergeCell ref="A9:D12"/>
    <mergeCell ref="E6:J6"/>
    <mergeCell ref="A2:Q2"/>
    <mergeCell ref="A3:Q3"/>
    <mergeCell ref="C30:D30"/>
    <mergeCell ref="C35:D35"/>
    <mergeCell ref="L6:Q6"/>
  </mergeCells>
  <phoneticPr fontId="0" type="noConversion"/>
  <hyperlinks>
    <hyperlink ref="V1" location="Índice!A1" display="Ir a Índice" xr:uid="{00000000-0004-0000-0400-000000000000}"/>
  </hyperlinks>
  <printOptions horizontalCentered="1"/>
  <pageMargins left="0.78740157480314965" right="0.78740157480314965" top="0.59055118110236227" bottom="0.59055118110236227" header="0.39370078740157483" footer="0.39370078740157483"/>
  <pageSetup paperSize="9" scale="56" orientation="portrait" r:id="rId1"/>
  <headerFooter alignWithMargins="0"/>
  <colBreaks count="1" manualBreakCount="1">
    <brk id="17" max="88" man="1"/>
  </colBreaks>
  <ignoredErrors>
    <ignoredError sqref="N55 L80:P80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39"/>
  <sheetViews>
    <sheetView showGridLines="0" zoomScaleNormal="100" zoomScaleSheetLayoutView="40" workbookViewId="0">
      <selection sqref="A1:R1"/>
    </sheetView>
  </sheetViews>
  <sheetFormatPr defaultColWidth="11.42578125" defaultRowHeight="12.75"/>
  <cols>
    <col min="1" max="1" width="2.28515625" style="80" customWidth="1"/>
    <col min="2" max="2" width="2.85546875" style="80" customWidth="1"/>
    <col min="3" max="3" width="5.140625" style="80" customWidth="1"/>
    <col min="4" max="4" width="4.28515625" style="80" customWidth="1"/>
    <col min="5" max="5" width="34.42578125" style="90" customWidth="1"/>
    <col min="6" max="6" width="11.28515625" style="90" customWidth="1"/>
    <col min="7" max="7" width="3.7109375" style="90" customWidth="1"/>
    <col min="8" max="8" width="11.28515625" style="90" customWidth="1"/>
    <col min="9" max="9" width="3.7109375" style="90" customWidth="1"/>
    <col min="10" max="10" width="10.85546875" style="90" customWidth="1"/>
    <col min="11" max="11" width="3.7109375" style="90" customWidth="1"/>
    <col min="12" max="12" width="3" style="45" customWidth="1"/>
    <col min="13" max="13" width="9.42578125" style="90" customWidth="1"/>
    <col min="14" max="14" width="1.7109375" style="80" bestFit="1" customWidth="1"/>
    <col min="15" max="15" width="11" style="80" bestFit="1" customWidth="1"/>
    <col min="16" max="16" width="1.7109375" style="80" bestFit="1" customWidth="1"/>
    <col min="17" max="17" width="11" style="80" bestFit="1" customWidth="1"/>
    <col min="18" max="18" width="1.7109375" style="1" bestFit="1" customWidth="1"/>
    <col min="19" max="20" width="3" style="1" customWidth="1"/>
    <col min="21" max="16384" width="11.42578125" style="1"/>
  </cols>
  <sheetData>
    <row r="1" spans="1:21" s="38" customFormat="1" ht="15">
      <c r="A1" s="221" t="s">
        <v>136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37"/>
      <c r="T1" s="37"/>
      <c r="U1" s="141" t="s">
        <v>183</v>
      </c>
    </row>
    <row r="2" spans="1:21" s="38" customFormat="1" ht="15">
      <c r="A2" s="221" t="s">
        <v>166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37"/>
      <c r="T2" s="37"/>
    </row>
    <row r="3" spans="1:21" s="38" customFormat="1" ht="13.5" customHeight="1">
      <c r="A3" s="223" t="s">
        <v>194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39"/>
      <c r="T3" s="39"/>
    </row>
    <row r="4" spans="1:21" s="15" customFormat="1" ht="6.95" customHeight="1" thickBot="1">
      <c r="A4" s="16"/>
      <c r="B4" s="16"/>
      <c r="C4" s="16"/>
      <c r="D4" s="16"/>
      <c r="E4" s="50"/>
      <c r="F4" s="50"/>
      <c r="G4" s="50"/>
      <c r="H4" s="50"/>
      <c r="I4" s="50"/>
      <c r="J4" s="50"/>
      <c r="K4" s="50"/>
      <c r="L4" s="50"/>
      <c r="M4" s="50"/>
      <c r="N4" s="16"/>
      <c r="O4" s="16"/>
      <c r="P4" s="16"/>
      <c r="Q4" s="16"/>
      <c r="R4" s="16"/>
      <c r="S4" s="36"/>
      <c r="T4" s="36"/>
    </row>
    <row r="5" spans="1:21" ht="6" customHeight="1">
      <c r="L5" s="90"/>
      <c r="R5" s="80"/>
    </row>
    <row r="6" spans="1:21" ht="12.75" customHeight="1">
      <c r="A6" s="131"/>
      <c r="B6" s="131"/>
      <c r="C6" s="131"/>
      <c r="D6" s="131"/>
      <c r="E6" s="131"/>
      <c r="F6" s="209" t="s">
        <v>142</v>
      </c>
      <c r="G6" s="209"/>
      <c r="H6" s="209"/>
      <c r="I6" s="209"/>
      <c r="J6" s="209"/>
      <c r="K6" s="209"/>
      <c r="L6" s="90"/>
      <c r="M6" s="226" t="s">
        <v>143</v>
      </c>
      <c r="N6" s="226"/>
      <c r="O6" s="226"/>
      <c r="P6" s="226"/>
      <c r="Q6" s="226"/>
      <c r="R6" s="226"/>
    </row>
    <row r="7" spans="1:21" ht="6" customHeight="1">
      <c r="A7" s="131"/>
      <c r="B7" s="131"/>
      <c r="C7" s="131"/>
      <c r="D7" s="131"/>
      <c r="E7" s="131"/>
      <c r="F7" s="91"/>
      <c r="G7" s="91"/>
      <c r="H7" s="91"/>
      <c r="I7" s="91"/>
      <c r="J7" s="91"/>
      <c r="K7" s="91"/>
      <c r="L7" s="90"/>
      <c r="M7" s="91"/>
      <c r="N7" s="81"/>
      <c r="O7" s="81"/>
      <c r="P7" s="81"/>
      <c r="Q7" s="81"/>
      <c r="R7" s="81"/>
    </row>
    <row r="8" spans="1:21" ht="6" customHeight="1">
      <c r="A8" s="131"/>
      <c r="B8" s="131"/>
      <c r="C8" s="131"/>
      <c r="D8" s="131"/>
      <c r="E8" s="131"/>
      <c r="L8" s="90"/>
      <c r="R8" s="80"/>
    </row>
    <row r="9" spans="1:21" ht="12.75" customHeight="1">
      <c r="A9" s="224" t="s">
        <v>117</v>
      </c>
      <c r="B9" s="224"/>
      <c r="C9" s="224"/>
      <c r="D9" s="224"/>
      <c r="E9" s="224"/>
      <c r="F9" s="212" t="s">
        <v>0</v>
      </c>
      <c r="G9" s="212"/>
      <c r="H9" s="207" t="s">
        <v>32</v>
      </c>
      <c r="I9" s="207"/>
      <c r="J9" s="207"/>
      <c r="K9" s="207"/>
      <c r="L9" s="186"/>
      <c r="M9" s="240" t="s">
        <v>0</v>
      </c>
      <c r="N9" s="240"/>
      <c r="O9" s="235" t="s">
        <v>32</v>
      </c>
      <c r="P9" s="235"/>
      <c r="Q9" s="235"/>
      <c r="R9" s="235"/>
      <c r="S9" s="3"/>
      <c r="T9" s="3"/>
    </row>
    <row r="10" spans="1:21" ht="6" customHeight="1">
      <c r="A10" s="224"/>
      <c r="B10" s="224"/>
      <c r="C10" s="224"/>
      <c r="D10" s="224"/>
      <c r="E10" s="224"/>
      <c r="F10" s="212"/>
      <c r="G10" s="212"/>
      <c r="H10" s="93"/>
      <c r="I10" s="93"/>
      <c r="J10" s="93"/>
      <c r="K10" s="93"/>
      <c r="L10" s="94"/>
      <c r="M10" s="240"/>
      <c r="N10" s="240"/>
      <c r="O10" s="82"/>
      <c r="P10" s="82"/>
      <c r="Q10" s="82"/>
      <c r="R10" s="82"/>
      <c r="S10" s="17"/>
      <c r="T10" s="17"/>
    </row>
    <row r="11" spans="1:21" ht="6" customHeight="1">
      <c r="A11" s="224"/>
      <c r="B11" s="224"/>
      <c r="C11" s="224"/>
      <c r="D11" s="224"/>
      <c r="E11" s="224"/>
      <c r="F11" s="212"/>
      <c r="G11" s="212"/>
      <c r="H11" s="94"/>
      <c r="I11" s="94"/>
      <c r="J11" s="94"/>
      <c r="L11" s="90"/>
      <c r="M11" s="240"/>
      <c r="N11" s="240"/>
      <c r="O11" s="78"/>
      <c r="P11" s="78"/>
      <c r="Q11" s="78"/>
      <c r="R11" s="80"/>
    </row>
    <row r="12" spans="1:21">
      <c r="A12" s="224"/>
      <c r="B12" s="224"/>
      <c r="C12" s="224"/>
      <c r="D12" s="224"/>
      <c r="E12" s="224"/>
      <c r="F12" s="212"/>
      <c r="G12" s="212"/>
      <c r="H12" s="207" t="s">
        <v>33</v>
      </c>
      <c r="I12" s="207"/>
      <c r="J12" s="207" t="s">
        <v>34</v>
      </c>
      <c r="K12" s="207"/>
      <c r="L12" s="186"/>
      <c r="M12" s="240"/>
      <c r="N12" s="240"/>
      <c r="O12" s="235" t="s">
        <v>33</v>
      </c>
      <c r="P12" s="235"/>
      <c r="Q12" s="235" t="s">
        <v>34</v>
      </c>
      <c r="R12" s="235"/>
      <c r="S12" s="3"/>
      <c r="T12" s="3"/>
    </row>
    <row r="13" spans="1:21" s="7" customFormat="1" ht="6" customHeight="1">
      <c r="A13" s="81"/>
      <c r="B13" s="81"/>
      <c r="C13" s="81"/>
      <c r="D13" s="81"/>
      <c r="E13" s="91"/>
      <c r="F13" s="91"/>
      <c r="G13" s="91"/>
      <c r="H13" s="91"/>
      <c r="I13" s="91"/>
      <c r="J13" s="91"/>
      <c r="K13" s="91"/>
      <c r="L13" s="91"/>
      <c r="M13" s="91"/>
      <c r="N13" s="81"/>
      <c r="O13" s="81"/>
      <c r="P13" s="81"/>
      <c r="Q13" s="81"/>
      <c r="R13" s="81"/>
    </row>
    <row r="14" spans="1:21" ht="6" customHeight="1">
      <c r="L14" s="90"/>
      <c r="R14" s="80"/>
    </row>
    <row r="15" spans="1:21" ht="12.75" customHeight="1">
      <c r="A15" s="229" t="s">
        <v>0</v>
      </c>
      <c r="B15" s="229"/>
      <c r="C15" s="229"/>
      <c r="D15" s="229"/>
      <c r="E15" s="194"/>
      <c r="K15" s="95"/>
      <c r="L15" s="95"/>
      <c r="R15" s="86"/>
      <c r="S15" s="18"/>
      <c r="T15" s="18"/>
    </row>
    <row r="16" spans="1:21" ht="12.75" customHeight="1">
      <c r="A16" s="150"/>
      <c r="B16" s="150"/>
      <c r="C16" s="146" t="s">
        <v>110</v>
      </c>
      <c r="D16" s="150"/>
      <c r="E16" s="200"/>
      <c r="F16" s="202">
        <v>763503</v>
      </c>
      <c r="G16" s="60" t="s">
        <v>184</v>
      </c>
      <c r="H16" s="60">
        <v>474833</v>
      </c>
      <c r="I16" s="60" t="s">
        <v>184</v>
      </c>
      <c r="J16" s="60">
        <v>288670</v>
      </c>
      <c r="K16" s="165" t="s">
        <v>184</v>
      </c>
      <c r="L16" s="95"/>
      <c r="M16" s="61">
        <f>SUM(M17:M22)</f>
        <v>100.00039715110275</v>
      </c>
      <c r="N16" s="27"/>
      <c r="O16" s="41">
        <f>SUM(O17:O22)</f>
        <v>100.00021176929006</v>
      </c>
      <c r="P16" s="27"/>
      <c r="Q16" s="41">
        <f>SUM(Q17:Q22)</f>
        <v>100.00070629449657</v>
      </c>
      <c r="R16" s="27" t="s">
        <v>141</v>
      </c>
      <c r="S16" s="18"/>
      <c r="T16" s="18"/>
    </row>
    <row r="17" spans="1:22" ht="12.75" customHeight="1">
      <c r="D17" s="238" t="s">
        <v>157</v>
      </c>
      <c r="E17" s="238"/>
      <c r="F17" s="64">
        <v>1942</v>
      </c>
      <c r="G17" s="95" t="s">
        <v>58</v>
      </c>
      <c r="H17" s="64">
        <v>1504</v>
      </c>
      <c r="I17" s="95" t="s">
        <v>58</v>
      </c>
      <c r="J17" s="64">
        <v>438</v>
      </c>
      <c r="K17" s="95" t="s">
        <v>58</v>
      </c>
      <c r="L17" s="95"/>
      <c r="M17" s="62">
        <f>F17/(F16-F23)*100</f>
        <v>0.25708914718419867</v>
      </c>
      <c r="N17" s="27"/>
      <c r="O17" s="42">
        <f>H17/(H16-H23)*100</f>
        <v>0.31850101225720651</v>
      </c>
      <c r="P17" s="27"/>
      <c r="Q17" s="42">
        <f>J17/(J16-J23)*100</f>
        <v>0.15467849474516895</v>
      </c>
      <c r="R17" s="27" t="s">
        <v>141</v>
      </c>
      <c r="S17" s="18"/>
      <c r="T17" s="18"/>
    </row>
    <row r="18" spans="1:22" ht="12.75" customHeight="1">
      <c r="D18" s="238" t="s">
        <v>111</v>
      </c>
      <c r="E18" s="238"/>
      <c r="F18" s="64">
        <v>68412</v>
      </c>
      <c r="G18" s="95" t="s">
        <v>184</v>
      </c>
      <c r="H18" s="64">
        <v>42189</v>
      </c>
      <c r="I18" s="95" t="s">
        <v>184</v>
      </c>
      <c r="J18" s="64">
        <v>26223</v>
      </c>
      <c r="K18" s="165" t="s">
        <v>184</v>
      </c>
      <c r="L18" s="95"/>
      <c r="M18" s="62">
        <f>F18/(F16-F23)*100</f>
        <v>9.0566337472530378</v>
      </c>
      <c r="N18" s="27"/>
      <c r="O18" s="42">
        <f>H18/(H16-H23)*100</f>
        <v>8.9343345785367596</v>
      </c>
      <c r="P18" s="27"/>
      <c r="Q18" s="42">
        <f>J18/(J16-J23)*100</f>
        <v>9.2605802915583677</v>
      </c>
      <c r="R18" s="27" t="s">
        <v>141</v>
      </c>
      <c r="S18" s="18"/>
      <c r="T18" s="18"/>
    </row>
    <row r="19" spans="1:22" ht="12.75" customHeight="1">
      <c r="D19" s="238" t="s">
        <v>112</v>
      </c>
      <c r="E19" s="238"/>
      <c r="F19" s="64">
        <v>150404</v>
      </c>
      <c r="G19" s="95" t="s">
        <v>184</v>
      </c>
      <c r="H19" s="64">
        <v>82170</v>
      </c>
      <c r="I19" s="95" t="s">
        <v>184</v>
      </c>
      <c r="J19" s="64">
        <v>68234</v>
      </c>
      <c r="K19" s="165" t="s">
        <v>184</v>
      </c>
      <c r="L19" s="95"/>
      <c r="M19" s="62">
        <f>F19/(F16-F23)*100</f>
        <v>19.911038152982606</v>
      </c>
      <c r="N19" s="27"/>
      <c r="O19" s="42">
        <f>H19/(H16-H23)*100</f>
        <v>17.40108256461081</v>
      </c>
      <c r="P19" s="27"/>
      <c r="Q19" s="42">
        <f>J19/(J16-J23)*100</f>
        <v>24.096649338908353</v>
      </c>
      <c r="R19" s="27" t="s">
        <v>141</v>
      </c>
      <c r="S19" s="18"/>
      <c r="T19" s="18"/>
    </row>
    <row r="20" spans="1:22" ht="12.75" customHeight="1">
      <c r="D20" s="238" t="s">
        <v>113</v>
      </c>
      <c r="E20" s="238"/>
      <c r="F20" s="64">
        <v>233486</v>
      </c>
      <c r="G20" s="95" t="s">
        <v>184</v>
      </c>
      <c r="H20" s="64">
        <v>153417</v>
      </c>
      <c r="I20" s="95" t="s">
        <v>184</v>
      </c>
      <c r="J20" s="64">
        <v>80069</v>
      </c>
      <c r="K20" s="165" t="s">
        <v>184</v>
      </c>
      <c r="L20" s="95"/>
      <c r="M20" s="62">
        <f>F20/(F16-F23)*100</f>
        <v>30.909740792713603</v>
      </c>
      <c r="N20" s="27"/>
      <c r="O20" s="42">
        <f>H20/(H16-H23)*100</f>
        <v>32.489009173845645</v>
      </c>
      <c r="P20" s="27"/>
      <c r="Q20" s="42">
        <f>J20/(J16-J23)*100</f>
        <v>28.276147022262403</v>
      </c>
      <c r="R20" s="27" t="s">
        <v>141</v>
      </c>
      <c r="S20" s="18"/>
      <c r="T20" s="18"/>
    </row>
    <row r="21" spans="1:22" ht="12.75" customHeight="1">
      <c r="D21" s="238" t="s">
        <v>114</v>
      </c>
      <c r="E21" s="238"/>
      <c r="F21" s="64">
        <v>176537</v>
      </c>
      <c r="G21" s="95" t="s">
        <v>184</v>
      </c>
      <c r="H21" s="64">
        <v>113245</v>
      </c>
      <c r="I21" s="95" t="s">
        <v>184</v>
      </c>
      <c r="J21" s="64">
        <v>63292</v>
      </c>
      <c r="K21" s="165" t="s">
        <v>184</v>
      </c>
      <c r="L21" s="95"/>
      <c r="M21" s="62">
        <f>F21/(F16-F23)*100</f>
        <v>23.370621409092113</v>
      </c>
      <c r="N21" s="27"/>
      <c r="O21" s="42">
        <f>H21/(H16-H23)*100</f>
        <v>23.98181325336925</v>
      </c>
      <c r="P21" s="27"/>
      <c r="Q21" s="42">
        <f>J21/(J16-J23)*100</f>
        <v>22.35139563792519</v>
      </c>
      <c r="R21" s="27" t="s">
        <v>141</v>
      </c>
      <c r="S21" s="18"/>
      <c r="T21" s="18"/>
    </row>
    <row r="22" spans="1:22" ht="12.75" customHeight="1">
      <c r="D22" s="238" t="s">
        <v>115</v>
      </c>
      <c r="E22" s="238"/>
      <c r="F22" s="64">
        <v>124602</v>
      </c>
      <c r="G22" s="95" t="s">
        <v>184</v>
      </c>
      <c r="H22" s="64">
        <v>79688</v>
      </c>
      <c r="I22" s="95" t="s">
        <v>184</v>
      </c>
      <c r="J22" s="64">
        <v>44914</v>
      </c>
      <c r="K22" s="165" t="s">
        <v>184</v>
      </c>
      <c r="L22" s="95"/>
      <c r="M22" s="62">
        <f>F22/(F16-F23)*100</f>
        <v>16.495273901877201</v>
      </c>
      <c r="N22" s="27"/>
      <c r="O22" s="42">
        <f>H22/(H16-H23)*100</f>
        <v>16.875471186670392</v>
      </c>
      <c r="P22" s="27"/>
      <c r="Q22" s="42">
        <f>J22/(J16-J23)*100</f>
        <v>15.861255509097072</v>
      </c>
      <c r="R22" s="27" t="s">
        <v>141</v>
      </c>
      <c r="S22" s="18"/>
      <c r="T22" s="18"/>
    </row>
    <row r="23" spans="1:22">
      <c r="D23" s="238" t="s">
        <v>29</v>
      </c>
      <c r="E23" s="238"/>
      <c r="F23" s="64">
        <v>8123</v>
      </c>
      <c r="G23" s="95" t="s">
        <v>58</v>
      </c>
      <c r="H23" s="64">
        <v>2621</v>
      </c>
      <c r="I23" s="95" t="s">
        <v>58</v>
      </c>
      <c r="J23" s="96">
        <v>5502</v>
      </c>
      <c r="K23" s="95" t="s">
        <v>58</v>
      </c>
      <c r="L23" s="95"/>
      <c r="M23" s="63" t="s">
        <v>144</v>
      </c>
      <c r="N23" s="44"/>
      <c r="O23" s="43" t="s">
        <v>144</v>
      </c>
      <c r="P23" s="44"/>
      <c r="Q23" s="43">
        <v>0</v>
      </c>
      <c r="R23" s="44"/>
      <c r="S23" s="18"/>
      <c r="T23" s="18"/>
    </row>
    <row r="24" spans="1:22">
      <c r="G24" s="95"/>
      <c r="I24" s="95"/>
      <c r="K24" s="165"/>
      <c r="L24" s="95"/>
      <c r="N24" s="27"/>
      <c r="P24" s="27"/>
      <c r="R24" s="27" t="s">
        <v>141</v>
      </c>
      <c r="S24" s="18"/>
      <c r="T24" s="18"/>
    </row>
    <row r="25" spans="1:22" ht="12.75" customHeight="1">
      <c r="A25" s="150"/>
      <c r="B25" s="150"/>
      <c r="D25" s="237" t="s">
        <v>174</v>
      </c>
      <c r="E25" s="237"/>
      <c r="F25" s="60">
        <v>761565</v>
      </c>
      <c r="G25" s="95" t="s">
        <v>184</v>
      </c>
      <c r="H25" s="60">
        <v>473331</v>
      </c>
      <c r="I25" s="95" t="s">
        <v>184</v>
      </c>
      <c r="J25" s="60">
        <v>288234</v>
      </c>
      <c r="K25" s="95" t="s">
        <v>184</v>
      </c>
      <c r="L25" s="95"/>
      <c r="M25" s="61">
        <f>SUM(M26:M27)</f>
        <v>100.00000000000001</v>
      </c>
      <c r="N25" s="27"/>
      <c r="O25" s="41">
        <f>SUM(O26:O27)</f>
        <v>100</v>
      </c>
      <c r="P25" s="27"/>
      <c r="Q25" s="41">
        <f>SUM(Q26:Q27)</f>
        <v>100</v>
      </c>
      <c r="R25" s="27" t="s">
        <v>141</v>
      </c>
      <c r="S25" s="18"/>
      <c r="T25" s="18"/>
      <c r="V25" s="21"/>
    </row>
    <row r="26" spans="1:22">
      <c r="E26" s="203" t="s">
        <v>78</v>
      </c>
      <c r="F26" s="64">
        <v>141703</v>
      </c>
      <c r="G26" s="95" t="s">
        <v>184</v>
      </c>
      <c r="H26" s="64">
        <v>100752</v>
      </c>
      <c r="I26" s="95" t="s">
        <v>184</v>
      </c>
      <c r="J26" s="64">
        <v>40951</v>
      </c>
      <c r="K26" s="95" t="s">
        <v>184</v>
      </c>
      <c r="L26" s="95"/>
      <c r="M26" s="62">
        <f>F26/(F$25-F$28)*100</f>
        <v>18.993028888361689</v>
      </c>
      <c r="N26" s="27"/>
      <c r="O26" s="42">
        <f>H26/(H$25-H$28)*100</f>
        <v>21.711547081336413</v>
      </c>
      <c r="P26" s="27"/>
      <c r="Q26" s="42">
        <f>J26/(J$25-J$28)*100</f>
        <v>14.520035031610002</v>
      </c>
      <c r="R26" s="27" t="s">
        <v>141</v>
      </c>
      <c r="S26" s="18"/>
      <c r="T26" s="18"/>
      <c r="V26" s="21"/>
    </row>
    <row r="27" spans="1:22">
      <c r="E27" s="203" t="s">
        <v>79</v>
      </c>
      <c r="F27" s="64">
        <v>604376</v>
      </c>
      <c r="G27" s="95" t="s">
        <v>184</v>
      </c>
      <c r="H27" s="64">
        <v>363296</v>
      </c>
      <c r="I27" s="95" t="s">
        <v>184</v>
      </c>
      <c r="J27" s="64">
        <v>241080</v>
      </c>
      <c r="K27" s="95" t="s">
        <v>184</v>
      </c>
      <c r="L27" s="95"/>
      <c r="M27" s="62">
        <f>F27/(F$25-F$28)*100</f>
        <v>81.006971111638322</v>
      </c>
      <c r="N27" s="27"/>
      <c r="O27" s="42">
        <f>H27/(H$25-H$28)*100</f>
        <v>78.28845291866358</v>
      </c>
      <c r="P27" s="27"/>
      <c r="Q27" s="42">
        <f>J27/(J$25-J$28)*100</f>
        <v>85.479964968389993</v>
      </c>
      <c r="R27" s="27" t="s">
        <v>141</v>
      </c>
      <c r="S27" s="18"/>
      <c r="T27" s="18"/>
      <c r="V27" s="21"/>
    </row>
    <row r="28" spans="1:22">
      <c r="E28" s="90" t="s">
        <v>29</v>
      </c>
      <c r="F28" s="64">
        <v>15486</v>
      </c>
      <c r="G28" s="95" t="s">
        <v>184</v>
      </c>
      <c r="H28" s="64">
        <v>9283</v>
      </c>
      <c r="I28" s="95" t="s">
        <v>184</v>
      </c>
      <c r="J28" s="64">
        <v>6203</v>
      </c>
      <c r="K28" s="95" t="s">
        <v>58</v>
      </c>
      <c r="L28" s="95"/>
      <c r="M28" s="63" t="s">
        <v>144</v>
      </c>
      <c r="N28" s="27"/>
      <c r="O28" s="43" t="s">
        <v>144</v>
      </c>
      <c r="P28" s="27"/>
      <c r="Q28" s="43" t="s">
        <v>144</v>
      </c>
      <c r="R28" s="27" t="s">
        <v>141</v>
      </c>
      <c r="S28" s="18"/>
      <c r="T28" s="18"/>
      <c r="V28" s="21"/>
    </row>
    <row r="29" spans="1:22">
      <c r="G29" s="95"/>
      <c r="I29" s="95"/>
      <c r="K29" s="95"/>
      <c r="L29" s="95"/>
      <c r="N29" s="27"/>
      <c r="P29" s="27"/>
      <c r="R29" s="27"/>
      <c r="S29" s="18"/>
      <c r="T29" s="18"/>
      <c r="V29" s="21"/>
    </row>
    <row r="30" spans="1:22" ht="30" customHeight="1">
      <c r="A30" s="150"/>
      <c r="B30" s="150"/>
      <c r="D30" s="237" t="s">
        <v>175</v>
      </c>
      <c r="E30" s="237"/>
      <c r="F30" s="60">
        <v>761565</v>
      </c>
      <c r="G30" s="95" t="s">
        <v>184</v>
      </c>
      <c r="H30" s="60">
        <v>473331</v>
      </c>
      <c r="I30" s="95" t="s">
        <v>184</v>
      </c>
      <c r="J30" s="60">
        <v>288234</v>
      </c>
      <c r="K30" s="95" t="s">
        <v>184</v>
      </c>
      <c r="L30" s="95"/>
      <c r="M30" s="61">
        <f>SUM(M31:M32)</f>
        <v>100.00013388924147</v>
      </c>
      <c r="N30" s="27"/>
      <c r="O30" s="41">
        <f>SUM(O31:O32)</f>
        <v>100.00021545037747</v>
      </c>
      <c r="P30" s="27"/>
      <c r="Q30" s="41">
        <f>SUM(Q31:Q32)</f>
        <v>100</v>
      </c>
      <c r="R30" s="27" t="s">
        <v>141</v>
      </c>
      <c r="S30" s="18"/>
      <c r="T30" s="18"/>
      <c r="V30" s="21"/>
    </row>
    <row r="31" spans="1:22">
      <c r="E31" s="203" t="s">
        <v>78</v>
      </c>
      <c r="F31" s="64">
        <v>375611</v>
      </c>
      <c r="G31" s="95" t="s">
        <v>184</v>
      </c>
      <c r="H31" s="64">
        <v>227207</v>
      </c>
      <c r="I31" s="95" t="s">
        <v>184</v>
      </c>
      <c r="J31" s="64">
        <v>148404</v>
      </c>
      <c r="K31" s="95" t="s">
        <v>184</v>
      </c>
      <c r="L31" s="95"/>
      <c r="M31" s="62">
        <f>F31/(F$30-F$33)*100</f>
        <v>50.290271875493723</v>
      </c>
      <c r="N31" s="27"/>
      <c r="O31" s="42">
        <f>H31/(H$30-H$33)*100</f>
        <v>48.951833913613015</v>
      </c>
      <c r="P31" s="27"/>
      <c r="Q31" s="42">
        <f>J31/(J$30-J$33)*100</f>
        <v>52.487426699959684</v>
      </c>
      <c r="R31" s="27" t="s">
        <v>141</v>
      </c>
      <c r="S31" s="18"/>
      <c r="T31" s="18"/>
      <c r="V31" s="21"/>
    </row>
    <row r="32" spans="1:22">
      <c r="E32" s="203" t="s">
        <v>79</v>
      </c>
      <c r="F32" s="64">
        <v>371276</v>
      </c>
      <c r="G32" s="95" t="s">
        <v>184</v>
      </c>
      <c r="H32" s="64">
        <v>236938</v>
      </c>
      <c r="I32" s="95" t="s">
        <v>184</v>
      </c>
      <c r="J32" s="64">
        <v>134338</v>
      </c>
      <c r="K32" s="95" t="s">
        <v>184</v>
      </c>
      <c r="L32" s="95"/>
      <c r="M32" s="62">
        <f>F32/(F$30-F$33)*100</f>
        <v>49.709862013747745</v>
      </c>
      <c r="N32" s="27"/>
      <c r="O32" s="42">
        <f>H32/(H$30-H$33)*100</f>
        <v>51.048381536764452</v>
      </c>
      <c r="P32" s="27"/>
      <c r="Q32" s="42">
        <f>J32/(J$30-J$33)*100</f>
        <v>47.512573300040316</v>
      </c>
      <c r="R32" s="27" t="s">
        <v>141</v>
      </c>
      <c r="S32" s="18"/>
      <c r="T32" s="18"/>
      <c r="V32" s="21"/>
    </row>
    <row r="33" spans="1:22">
      <c r="E33" s="90" t="s">
        <v>29</v>
      </c>
      <c r="F33" s="64">
        <v>14679</v>
      </c>
      <c r="G33" s="64" t="s">
        <v>184</v>
      </c>
      <c r="H33" s="64">
        <v>9187</v>
      </c>
      <c r="I33" s="64" t="s">
        <v>184</v>
      </c>
      <c r="J33" s="64">
        <v>5492</v>
      </c>
      <c r="K33" s="95" t="s">
        <v>58</v>
      </c>
      <c r="L33" s="95"/>
      <c r="M33" s="63" t="s">
        <v>144</v>
      </c>
      <c r="N33" s="27"/>
      <c r="O33" s="43" t="s">
        <v>144</v>
      </c>
      <c r="P33" s="27"/>
      <c r="Q33" s="43" t="s">
        <v>144</v>
      </c>
      <c r="R33" s="27" t="s">
        <v>141</v>
      </c>
      <c r="S33" s="18"/>
      <c r="T33" s="18"/>
      <c r="V33" s="21"/>
    </row>
    <row r="34" spans="1:22">
      <c r="G34" s="95"/>
      <c r="I34" s="95"/>
      <c r="J34" s="64"/>
      <c r="K34" s="95"/>
      <c r="L34" s="95"/>
      <c r="N34" s="27"/>
      <c r="P34" s="27"/>
      <c r="R34" s="27"/>
      <c r="S34" s="18"/>
      <c r="T34" s="18"/>
      <c r="V34" s="21"/>
    </row>
    <row r="35" spans="1:22" ht="25.5" customHeight="1">
      <c r="A35" s="150"/>
      <c r="B35" s="150"/>
      <c r="D35" s="237" t="s">
        <v>176</v>
      </c>
      <c r="E35" s="237"/>
      <c r="F35" s="60">
        <v>761565</v>
      </c>
      <c r="G35" s="95" t="s">
        <v>184</v>
      </c>
      <c r="H35" s="60">
        <v>473331</v>
      </c>
      <c r="I35" s="95" t="s">
        <v>184</v>
      </c>
      <c r="J35" s="60">
        <v>288234</v>
      </c>
      <c r="K35" s="95" t="s">
        <v>184</v>
      </c>
      <c r="L35" s="95"/>
      <c r="M35" s="61">
        <f>SUM(M36:M37)</f>
        <v>100</v>
      </c>
      <c r="N35" s="27"/>
      <c r="O35" s="41">
        <f>SUM(O36:O37)</f>
        <v>100.00021545037748</v>
      </c>
      <c r="P35" s="27"/>
      <c r="Q35" s="41">
        <f>SUM(Q36:Q37)</f>
        <v>99.999646320673975</v>
      </c>
      <c r="R35" s="27" t="s">
        <v>141</v>
      </c>
      <c r="S35" s="18"/>
      <c r="T35" s="18"/>
      <c r="V35" s="21"/>
    </row>
    <row r="36" spans="1:22">
      <c r="E36" s="203" t="s">
        <v>78</v>
      </c>
      <c r="F36" s="64">
        <v>442317</v>
      </c>
      <c r="G36" s="95" t="s">
        <v>184</v>
      </c>
      <c r="H36" s="64">
        <v>295194</v>
      </c>
      <c r="I36" s="95" t="s">
        <v>184</v>
      </c>
      <c r="J36" s="64">
        <v>147123</v>
      </c>
      <c r="K36" s="95" t="s">
        <v>184</v>
      </c>
      <c r="L36" s="95"/>
      <c r="M36" s="62">
        <f>F36/(F35-F38)*100</f>
        <v>59.221487616584056</v>
      </c>
      <c r="N36" s="27"/>
      <c r="O36" s="62">
        <f>H36/(H35-H38)*100</f>
        <v>63.599658726602094</v>
      </c>
      <c r="P36" s="27"/>
      <c r="Q36" s="62">
        <f>J36/(J35-J38)*100</f>
        <v>52.034363483316945</v>
      </c>
      <c r="R36" s="27" t="s">
        <v>141</v>
      </c>
      <c r="S36" s="18"/>
      <c r="T36" s="18"/>
      <c r="V36" s="21"/>
    </row>
    <row r="37" spans="1:22">
      <c r="E37" s="203" t="s">
        <v>79</v>
      </c>
      <c r="F37" s="64">
        <v>304569</v>
      </c>
      <c r="G37" s="95" t="s">
        <v>184</v>
      </c>
      <c r="H37" s="64">
        <v>168951</v>
      </c>
      <c r="I37" s="95" t="s">
        <v>184</v>
      </c>
      <c r="J37" s="64">
        <v>135618</v>
      </c>
      <c r="K37" s="95" t="s">
        <v>184</v>
      </c>
      <c r="L37" s="95"/>
      <c r="M37" s="62">
        <f>F37/(F35-F38)*100</f>
        <v>40.778512383415944</v>
      </c>
      <c r="N37" s="27"/>
      <c r="O37" s="62">
        <f>H37/(H35-H38)*100</f>
        <v>36.400556723775381</v>
      </c>
      <c r="P37" s="27"/>
      <c r="Q37" s="62">
        <f>J37/(J35-J38)*100</f>
        <v>47.965282837357023</v>
      </c>
      <c r="R37" s="27" t="s">
        <v>141</v>
      </c>
      <c r="S37" s="18"/>
      <c r="T37" s="18"/>
      <c r="V37" s="21"/>
    </row>
    <row r="38" spans="1:22">
      <c r="E38" s="203" t="s">
        <v>29</v>
      </c>
      <c r="F38" s="64">
        <v>14679</v>
      </c>
      <c r="G38" s="95" t="s">
        <v>184</v>
      </c>
      <c r="H38" s="64">
        <v>9187</v>
      </c>
      <c r="I38" s="95" t="s">
        <v>184</v>
      </c>
      <c r="J38" s="64">
        <v>5492</v>
      </c>
      <c r="K38" s="95" t="s">
        <v>58</v>
      </c>
      <c r="L38" s="95"/>
      <c r="M38" s="63" t="s">
        <v>144</v>
      </c>
      <c r="N38" s="27"/>
      <c r="O38" s="43" t="s">
        <v>144</v>
      </c>
      <c r="P38" s="27"/>
      <c r="Q38" s="43" t="s">
        <v>144</v>
      </c>
      <c r="R38" s="27"/>
      <c r="S38" s="18"/>
      <c r="T38" s="18"/>
      <c r="V38" s="21"/>
    </row>
    <row r="39" spans="1:22">
      <c r="F39" s="45"/>
      <c r="G39" s="95"/>
      <c r="I39" s="95"/>
      <c r="K39" s="95"/>
      <c r="L39" s="95"/>
      <c r="N39" s="27"/>
      <c r="P39" s="27"/>
      <c r="R39" s="27" t="s">
        <v>141</v>
      </c>
      <c r="S39" s="18"/>
      <c r="T39" s="18"/>
      <c r="V39" s="21"/>
    </row>
    <row r="40" spans="1:22" ht="12.75" customHeight="1">
      <c r="A40" s="150"/>
      <c r="B40" s="150"/>
      <c r="D40" s="237" t="s">
        <v>177</v>
      </c>
      <c r="E40" s="237"/>
      <c r="F40" s="60">
        <v>761565</v>
      </c>
      <c r="G40" s="95" t="s">
        <v>184</v>
      </c>
      <c r="H40" s="60">
        <v>473331</v>
      </c>
      <c r="I40" s="95" t="s">
        <v>184</v>
      </c>
      <c r="J40" s="60">
        <v>288234</v>
      </c>
      <c r="K40" s="95" t="s">
        <v>184</v>
      </c>
      <c r="L40" s="95"/>
      <c r="M40" s="61">
        <f>SUM(M41:M42)</f>
        <v>100</v>
      </c>
      <c r="N40" s="27"/>
      <c r="O40" s="41">
        <f>SUM(O41:O42)</f>
        <v>100</v>
      </c>
      <c r="P40" s="27"/>
      <c r="Q40" s="41">
        <f>SUM(Q41:Q42)</f>
        <v>99.999999999999986</v>
      </c>
      <c r="R40" s="27" t="s">
        <v>141</v>
      </c>
      <c r="S40" s="18"/>
      <c r="T40" s="18"/>
      <c r="V40" s="21"/>
    </row>
    <row r="41" spans="1:22">
      <c r="E41" s="203" t="s">
        <v>78</v>
      </c>
      <c r="F41" s="64">
        <v>235328</v>
      </c>
      <c r="G41" s="95" t="s">
        <v>184</v>
      </c>
      <c r="H41" s="64">
        <v>155412</v>
      </c>
      <c r="I41" s="95" t="s">
        <v>184</v>
      </c>
      <c r="J41" s="64">
        <v>79916</v>
      </c>
      <c r="K41" s="95" t="s">
        <v>184</v>
      </c>
      <c r="L41" s="95"/>
      <c r="M41" s="62">
        <f>F41/(F40-F43)*100</f>
        <v>31.507887415214636</v>
      </c>
      <c r="N41" s="27"/>
      <c r="O41" s="62">
        <f>H41/(H40-H43)*100</f>
        <v>33.483574063221759</v>
      </c>
      <c r="P41" s="27"/>
      <c r="Q41" s="62">
        <f>J41/(J40-J43)*100</f>
        <v>28.264637018907695</v>
      </c>
      <c r="R41" s="27" t="s">
        <v>141</v>
      </c>
      <c r="S41" s="18"/>
      <c r="T41" s="18"/>
      <c r="V41" s="21"/>
    </row>
    <row r="42" spans="1:22">
      <c r="E42" s="203" t="s">
        <v>79</v>
      </c>
      <c r="F42" s="64">
        <v>511558</v>
      </c>
      <c r="G42" s="95" t="s">
        <v>184</v>
      </c>
      <c r="H42" s="64">
        <v>308732</v>
      </c>
      <c r="I42" s="95" t="s">
        <v>184</v>
      </c>
      <c r="J42" s="64">
        <v>202826</v>
      </c>
      <c r="K42" s="95" t="s">
        <v>184</v>
      </c>
      <c r="L42" s="95"/>
      <c r="M42" s="62">
        <f>F42/(F40-F43)*100</f>
        <v>68.49211258478536</v>
      </c>
      <c r="N42" s="27"/>
      <c r="O42" s="62">
        <f>H42/(H40-H43)*100</f>
        <v>66.516425936778248</v>
      </c>
      <c r="P42" s="27"/>
      <c r="Q42" s="62">
        <f>J42/(J40-J43)*100</f>
        <v>71.735362981092294</v>
      </c>
      <c r="R42" s="27" t="s">
        <v>141</v>
      </c>
      <c r="S42" s="18"/>
      <c r="T42" s="18"/>
      <c r="V42" s="21"/>
    </row>
    <row r="43" spans="1:22">
      <c r="E43" s="203" t="s">
        <v>29</v>
      </c>
      <c r="F43" s="64">
        <v>14679</v>
      </c>
      <c r="G43" s="95" t="s">
        <v>184</v>
      </c>
      <c r="H43" s="64">
        <v>9187</v>
      </c>
      <c r="I43" s="95" t="s">
        <v>184</v>
      </c>
      <c r="J43" s="64">
        <v>5492</v>
      </c>
      <c r="K43" s="95" t="s">
        <v>58</v>
      </c>
      <c r="L43" s="95"/>
      <c r="M43" s="63" t="s">
        <v>144</v>
      </c>
      <c r="N43" s="27"/>
      <c r="O43" s="43" t="s">
        <v>144</v>
      </c>
      <c r="P43" s="27"/>
      <c r="Q43" s="43" t="s">
        <v>144</v>
      </c>
      <c r="R43" s="27" t="s">
        <v>141</v>
      </c>
      <c r="S43" s="18"/>
      <c r="T43" s="18"/>
      <c r="V43" s="21"/>
    </row>
    <row r="44" spans="1:22">
      <c r="G44" s="95"/>
      <c r="I44" s="95"/>
      <c r="K44" s="95"/>
      <c r="L44" s="95"/>
      <c r="N44" s="27"/>
      <c r="P44" s="27"/>
      <c r="R44" s="27"/>
      <c r="S44" s="18"/>
      <c r="T44" s="18"/>
      <c r="V44" s="21"/>
    </row>
    <row r="45" spans="1:22" ht="12.75" customHeight="1">
      <c r="A45" s="150"/>
      <c r="B45" s="150"/>
      <c r="D45" s="237" t="s">
        <v>178</v>
      </c>
      <c r="E45" s="237"/>
      <c r="F45" s="60">
        <v>761565</v>
      </c>
      <c r="G45" s="95" t="s">
        <v>184</v>
      </c>
      <c r="H45" s="60">
        <v>473331</v>
      </c>
      <c r="I45" s="95" t="s">
        <v>184</v>
      </c>
      <c r="J45" s="60">
        <v>288234</v>
      </c>
      <c r="K45" s="95" t="s">
        <v>184</v>
      </c>
      <c r="L45" s="95"/>
      <c r="M45" s="61">
        <f>SUM(M46:M47)</f>
        <v>99.999865915615331</v>
      </c>
      <c r="N45" s="27"/>
      <c r="O45" s="41">
        <f>SUM(O46:O47)</f>
        <v>100</v>
      </c>
      <c r="P45" s="27"/>
      <c r="Q45" s="41">
        <f>SUM(Q46:Q47)</f>
        <v>99.999645544673768</v>
      </c>
      <c r="R45" s="27" t="s">
        <v>141</v>
      </c>
      <c r="S45" s="18"/>
      <c r="T45" s="18"/>
      <c r="V45" s="21"/>
    </row>
    <row r="46" spans="1:22">
      <c r="E46" s="203" t="s">
        <v>78</v>
      </c>
      <c r="F46" s="64">
        <v>355328</v>
      </c>
      <c r="G46" s="95" t="s">
        <v>184</v>
      </c>
      <c r="H46" s="64">
        <v>214054</v>
      </c>
      <c r="I46" s="95" t="s">
        <v>184</v>
      </c>
      <c r="J46" s="64">
        <v>141274</v>
      </c>
      <c r="K46" s="95" t="s">
        <v>184</v>
      </c>
      <c r="L46" s="95"/>
      <c r="M46" s="62">
        <f>F46/(F45-F48)*100</f>
        <v>47.643936234830022</v>
      </c>
      <c r="N46" s="27"/>
      <c r="O46" s="62">
        <f>H46/(H45-H48)*100</f>
        <v>46.164563186362891</v>
      </c>
      <c r="P46" s="27"/>
      <c r="Q46" s="62">
        <f>J46/(J45-J48)*100</f>
        <v>50.075321756822376</v>
      </c>
      <c r="R46" s="27" t="s">
        <v>141</v>
      </c>
      <c r="S46" s="18"/>
      <c r="T46" s="18"/>
      <c r="V46" s="21"/>
    </row>
    <row r="47" spans="1:22">
      <c r="E47" s="203" t="s">
        <v>79</v>
      </c>
      <c r="F47" s="64">
        <v>390470</v>
      </c>
      <c r="G47" s="95" t="s">
        <v>184</v>
      </c>
      <c r="H47" s="64">
        <v>249622</v>
      </c>
      <c r="I47" s="95" t="s">
        <v>184</v>
      </c>
      <c r="J47" s="64">
        <v>140848</v>
      </c>
      <c r="K47" s="95" t="s">
        <v>184</v>
      </c>
      <c r="L47" s="95"/>
      <c r="M47" s="62">
        <f>F47/(F45-F48)*100</f>
        <v>52.355929680785309</v>
      </c>
      <c r="N47" s="27"/>
      <c r="O47" s="62">
        <f>H47/(H45-H48)*100</f>
        <v>53.835436813637102</v>
      </c>
      <c r="P47" s="27"/>
      <c r="Q47" s="62">
        <f>J47/(J45-J48)*100</f>
        <v>49.924323787851399</v>
      </c>
      <c r="R47" s="27" t="s">
        <v>141</v>
      </c>
      <c r="S47" s="18"/>
      <c r="T47" s="18"/>
      <c r="V47" s="21"/>
    </row>
    <row r="48" spans="1:22">
      <c r="E48" s="203" t="s">
        <v>29</v>
      </c>
      <c r="F48" s="64">
        <v>15766</v>
      </c>
      <c r="G48" s="95" t="s">
        <v>184</v>
      </c>
      <c r="H48" s="64">
        <v>9655</v>
      </c>
      <c r="I48" s="95" t="s">
        <v>184</v>
      </c>
      <c r="J48" s="64">
        <v>6111</v>
      </c>
      <c r="K48" s="95" t="s">
        <v>58</v>
      </c>
      <c r="L48" s="95"/>
      <c r="M48" s="63" t="s">
        <v>144</v>
      </c>
      <c r="N48" s="27"/>
      <c r="O48" s="43" t="s">
        <v>144</v>
      </c>
      <c r="P48" s="27"/>
      <c r="Q48" s="43" t="s">
        <v>144</v>
      </c>
      <c r="R48" s="27"/>
      <c r="S48" s="18"/>
      <c r="T48" s="18"/>
      <c r="V48" s="21"/>
    </row>
    <row r="49" spans="1:22">
      <c r="E49" s="203"/>
      <c r="F49" s="64"/>
      <c r="G49" s="95"/>
      <c r="H49" s="64"/>
      <c r="I49" s="95"/>
      <c r="J49" s="64"/>
      <c r="K49" s="95"/>
      <c r="L49" s="95"/>
      <c r="M49" s="64"/>
      <c r="N49" s="27"/>
      <c r="O49" s="44"/>
      <c r="P49" s="27"/>
      <c r="Q49" s="44"/>
      <c r="R49" s="27"/>
      <c r="S49" s="18"/>
      <c r="T49" s="18"/>
      <c r="V49" s="21"/>
    </row>
    <row r="50" spans="1:22" ht="30" customHeight="1">
      <c r="A50" s="150"/>
      <c r="B50" s="150"/>
      <c r="D50" s="237" t="s">
        <v>179</v>
      </c>
      <c r="E50" s="237"/>
      <c r="F50" s="60">
        <v>761565</v>
      </c>
      <c r="G50" s="95" t="s">
        <v>184</v>
      </c>
      <c r="H50" s="60">
        <v>473331</v>
      </c>
      <c r="I50" s="95" t="s">
        <v>184</v>
      </c>
      <c r="J50" s="60">
        <v>288234</v>
      </c>
      <c r="K50" s="165" t="s">
        <v>184</v>
      </c>
      <c r="L50" s="95"/>
      <c r="M50" s="61">
        <f>SUM(M51:M52)</f>
        <v>99.999731999405043</v>
      </c>
      <c r="N50" s="27"/>
      <c r="O50" s="41">
        <f>SUM(O51:O52)</f>
        <v>100.00000000000001</v>
      </c>
      <c r="P50" s="27"/>
      <c r="Q50" s="41">
        <f>SUM(Q51:Q52)</f>
        <v>99.999291089347551</v>
      </c>
      <c r="R50" s="27" t="s">
        <v>141</v>
      </c>
      <c r="S50" s="18"/>
      <c r="T50" s="18"/>
      <c r="V50" s="21"/>
    </row>
    <row r="51" spans="1:22">
      <c r="E51" s="203" t="s">
        <v>78</v>
      </c>
      <c r="F51" s="64">
        <v>164628</v>
      </c>
      <c r="G51" s="95" t="s">
        <v>184</v>
      </c>
      <c r="H51" s="64">
        <v>102379</v>
      </c>
      <c r="I51" s="95"/>
      <c r="J51" s="64">
        <v>62249</v>
      </c>
      <c r="K51" s="165" t="s">
        <v>184</v>
      </c>
      <c r="L51" s="95"/>
      <c r="M51" s="62">
        <f>F51/(F$50-F$53)*100</f>
        <v>22.060200973646161</v>
      </c>
      <c r="N51" s="27"/>
      <c r="O51" s="42">
        <f>H51/(H$50-H$53)*100</f>
        <v>22.057594194905032</v>
      </c>
      <c r="P51" s="27"/>
      <c r="Q51" s="42">
        <f>J51/(J$50-J$53)*100</f>
        <v>22.064489602053005</v>
      </c>
      <c r="R51" s="27" t="s">
        <v>141</v>
      </c>
      <c r="S51" s="18"/>
      <c r="T51" s="18"/>
      <c r="V51" s="21"/>
    </row>
    <row r="52" spans="1:22">
      <c r="E52" s="203" t="s">
        <v>79</v>
      </c>
      <c r="F52" s="64">
        <v>581637</v>
      </c>
      <c r="G52" s="95" t="s">
        <v>184</v>
      </c>
      <c r="H52" s="64">
        <v>361765</v>
      </c>
      <c r="I52" s="95"/>
      <c r="J52" s="64">
        <v>219872</v>
      </c>
      <c r="K52" s="165" t="s">
        <v>184</v>
      </c>
      <c r="L52" s="95"/>
      <c r="M52" s="62">
        <f>F52/(F$50-F$53)*100</f>
        <v>77.939531025758882</v>
      </c>
      <c r="N52" s="27"/>
      <c r="O52" s="42">
        <f>H52/(H$50-H$53)*100</f>
        <v>77.942405805094978</v>
      </c>
      <c r="P52" s="27"/>
      <c r="Q52" s="42">
        <f>J52/(J$50-J$53)*100</f>
        <v>77.93480148729455</v>
      </c>
      <c r="R52" s="27" t="s">
        <v>141</v>
      </c>
      <c r="S52" s="18"/>
      <c r="T52" s="18"/>
      <c r="V52" s="21"/>
    </row>
    <row r="53" spans="1:22" ht="3" customHeight="1">
      <c r="E53" s="203"/>
      <c r="F53" s="64">
        <v>15298</v>
      </c>
      <c r="G53" s="95" t="s">
        <v>184</v>
      </c>
      <c r="H53" s="64">
        <v>9187</v>
      </c>
      <c r="I53" s="95"/>
      <c r="J53" s="64">
        <v>6111</v>
      </c>
      <c r="K53" s="165" t="s">
        <v>58</v>
      </c>
      <c r="L53" s="95"/>
      <c r="M53" s="63"/>
      <c r="N53" s="44"/>
      <c r="O53" s="43"/>
      <c r="P53" s="44"/>
      <c r="Q53" s="43"/>
      <c r="R53" s="44"/>
      <c r="S53" s="18"/>
      <c r="T53" s="18"/>
      <c r="V53" s="21"/>
    </row>
    <row r="54" spans="1:22">
      <c r="F54" s="64"/>
      <c r="G54" s="95" t="s">
        <v>141</v>
      </c>
      <c r="H54" s="64"/>
      <c r="I54" s="95" t="s">
        <v>141</v>
      </c>
      <c r="J54" s="64"/>
      <c r="K54" s="95" t="s">
        <v>141</v>
      </c>
      <c r="L54" s="95"/>
      <c r="M54" s="64"/>
      <c r="N54" s="27"/>
      <c r="O54" s="44"/>
      <c r="P54" s="27"/>
      <c r="Q54" s="44"/>
      <c r="R54" s="27" t="s">
        <v>141</v>
      </c>
      <c r="S54" s="18"/>
      <c r="T54" s="18"/>
      <c r="V54" s="21"/>
    </row>
    <row r="55" spans="1:22">
      <c r="B55" s="229" t="s">
        <v>14</v>
      </c>
      <c r="C55" s="229"/>
      <c r="D55" s="229"/>
      <c r="E55" s="194"/>
      <c r="F55" s="64"/>
      <c r="G55" s="95" t="s">
        <v>141</v>
      </c>
      <c r="H55" s="64"/>
      <c r="I55" s="95" t="s">
        <v>141</v>
      </c>
      <c r="J55" s="64"/>
      <c r="K55" s="95" t="s">
        <v>141</v>
      </c>
      <c r="L55" s="95"/>
      <c r="M55" s="64"/>
      <c r="N55" s="27" t="s">
        <v>141</v>
      </c>
      <c r="O55" s="44"/>
      <c r="P55" s="27" t="s">
        <v>141</v>
      </c>
      <c r="Q55" s="44"/>
      <c r="R55" s="27" t="s">
        <v>141</v>
      </c>
      <c r="S55" s="18"/>
      <c r="T55" s="18"/>
      <c r="V55" s="21"/>
    </row>
    <row r="56" spans="1:22">
      <c r="A56" s="150"/>
      <c r="B56" s="150"/>
      <c r="C56" s="229" t="s">
        <v>110</v>
      </c>
      <c r="D56" s="229"/>
      <c r="E56" s="229"/>
      <c r="F56" s="202">
        <v>142137</v>
      </c>
      <c r="G56" s="60" t="s">
        <v>184</v>
      </c>
      <c r="H56" s="60">
        <v>94025</v>
      </c>
      <c r="I56" s="60" t="s">
        <v>184</v>
      </c>
      <c r="J56" s="60">
        <v>48112</v>
      </c>
      <c r="K56" s="165" t="s">
        <v>184</v>
      </c>
      <c r="L56" s="95"/>
      <c r="M56" s="61">
        <f>SUM(M57:M62)</f>
        <v>100.00070676372889</v>
      </c>
      <c r="N56" s="27"/>
      <c r="O56" s="41">
        <f>SUM(O57:O62)</f>
        <v>100</v>
      </c>
      <c r="P56" s="27"/>
      <c r="Q56" s="41">
        <f>SUM(Q57:Q62)</f>
        <v>100.00207848353843</v>
      </c>
      <c r="R56" s="27" t="s">
        <v>141</v>
      </c>
      <c r="S56" s="18"/>
      <c r="T56" s="18"/>
      <c r="U56" s="21"/>
    </row>
    <row r="57" spans="1:22" ht="14.25" customHeight="1">
      <c r="D57" s="238" t="s">
        <v>157</v>
      </c>
      <c r="E57" s="238"/>
      <c r="F57" s="64">
        <v>1231</v>
      </c>
      <c r="G57" s="95" t="s">
        <v>58</v>
      </c>
      <c r="H57" s="64">
        <v>1001</v>
      </c>
      <c r="I57" s="95" t="s">
        <v>58</v>
      </c>
      <c r="J57" s="64">
        <v>230</v>
      </c>
      <c r="K57" s="165" t="s">
        <v>58</v>
      </c>
      <c r="L57" s="95"/>
      <c r="M57" s="62">
        <f>F57/(F$56-F$63)*100</f>
        <v>0.8700261502579687</v>
      </c>
      <c r="N57" s="27"/>
      <c r="O57" s="42">
        <f>H57/(H$56-H$63)*100</f>
        <v>1.071986977660691</v>
      </c>
      <c r="P57" s="27"/>
      <c r="Q57" s="42">
        <f>J57/(J$56-J$63)*100</f>
        <v>0.47805121383438637</v>
      </c>
      <c r="R57" s="27" t="s">
        <v>141</v>
      </c>
      <c r="S57" s="18"/>
      <c r="T57" s="18"/>
    </row>
    <row r="58" spans="1:22" ht="12.75" customHeight="1">
      <c r="D58" s="238" t="s">
        <v>111</v>
      </c>
      <c r="E58" s="238"/>
      <c r="F58" s="64">
        <v>11446</v>
      </c>
      <c r="G58" s="95" t="s">
        <v>184</v>
      </c>
      <c r="H58" s="64">
        <v>9472</v>
      </c>
      <c r="I58" s="95" t="s">
        <v>184</v>
      </c>
      <c r="J58" s="64">
        <v>1974</v>
      </c>
      <c r="K58" s="165" t="s">
        <v>58</v>
      </c>
      <c r="L58" s="95"/>
      <c r="M58" s="62">
        <f t="shared" ref="M58:Q62" si="0">F58/(F$56-F$63)*100</f>
        <v>8.0896176408226736</v>
      </c>
      <c r="N58" s="27"/>
      <c r="O58" s="42">
        <f t="shared" si="0"/>
        <v>10.143716935466598</v>
      </c>
      <c r="P58" s="27"/>
      <c r="Q58" s="42">
        <f t="shared" si="0"/>
        <v>4.102926504822082</v>
      </c>
      <c r="R58" s="27" t="s">
        <v>141</v>
      </c>
      <c r="S58" s="18"/>
      <c r="T58" s="18"/>
    </row>
    <row r="59" spans="1:22" ht="12.75" customHeight="1">
      <c r="D59" s="238" t="s">
        <v>112</v>
      </c>
      <c r="E59" s="238"/>
      <c r="F59" s="64">
        <v>58780</v>
      </c>
      <c r="G59" s="95" t="s">
        <v>184</v>
      </c>
      <c r="H59" s="64">
        <v>28707</v>
      </c>
      <c r="I59" s="95" t="s">
        <v>184</v>
      </c>
      <c r="J59" s="64">
        <v>30073</v>
      </c>
      <c r="K59" s="165" t="s">
        <v>184</v>
      </c>
      <c r="L59" s="95"/>
      <c r="M59" s="62">
        <f t="shared" si="0"/>
        <v>41.543571983885784</v>
      </c>
      <c r="N59" s="27"/>
      <c r="O59" s="42">
        <f t="shared" si="0"/>
        <v>30.742787380325133</v>
      </c>
      <c r="P59" s="27"/>
      <c r="Q59" s="42">
        <f t="shared" si="0"/>
        <v>62.506235450615236</v>
      </c>
      <c r="R59" s="27" t="s">
        <v>141</v>
      </c>
      <c r="S59" s="18"/>
      <c r="T59" s="18"/>
    </row>
    <row r="60" spans="1:22" ht="12.75" customHeight="1">
      <c r="D60" s="238" t="s">
        <v>113</v>
      </c>
      <c r="E60" s="238"/>
      <c r="F60" s="64">
        <v>43864</v>
      </c>
      <c r="G60" s="95" t="s">
        <v>184</v>
      </c>
      <c r="H60" s="64">
        <v>31833</v>
      </c>
      <c r="I60" s="95" t="s">
        <v>184</v>
      </c>
      <c r="J60" s="64">
        <v>12031</v>
      </c>
      <c r="K60" s="165" t="s">
        <v>184</v>
      </c>
      <c r="L60" s="95"/>
      <c r="M60" s="62">
        <f t="shared" si="0"/>
        <v>31.00148420383066</v>
      </c>
      <c r="N60" s="27"/>
      <c r="O60" s="42">
        <f t="shared" si="0"/>
        <v>34.090470988883894</v>
      </c>
      <c r="P60" s="27"/>
      <c r="Q60" s="42">
        <f t="shared" si="0"/>
        <v>25.006235450615232</v>
      </c>
      <c r="R60" s="27" t="s">
        <v>141</v>
      </c>
      <c r="S60" s="18"/>
      <c r="T60" s="18"/>
    </row>
    <row r="61" spans="1:22" ht="12.75" customHeight="1">
      <c r="D61" s="238" t="s">
        <v>114</v>
      </c>
      <c r="E61" s="238"/>
      <c r="F61" s="64">
        <v>10416</v>
      </c>
      <c r="G61" s="95" t="s">
        <v>184</v>
      </c>
      <c r="H61" s="64">
        <v>7530</v>
      </c>
      <c r="I61" s="95" t="s">
        <v>184</v>
      </c>
      <c r="J61" s="64">
        <v>2886</v>
      </c>
      <c r="K61" s="165" t="s">
        <v>58</v>
      </c>
      <c r="L61" s="95"/>
      <c r="M61" s="62">
        <f t="shared" si="0"/>
        <v>7.3616510000706761</v>
      </c>
      <c r="N61" s="27"/>
      <c r="O61" s="42">
        <f t="shared" si="0"/>
        <v>8.0639979438411622</v>
      </c>
      <c r="P61" s="27"/>
      <c r="Q61" s="42">
        <f t="shared" si="0"/>
        <v>5.9985034918523441</v>
      </c>
      <c r="R61" s="27" t="s">
        <v>141</v>
      </c>
      <c r="S61" s="18"/>
      <c r="T61" s="18"/>
    </row>
    <row r="62" spans="1:22" ht="12.75" customHeight="1">
      <c r="D62" s="238" t="s">
        <v>115</v>
      </c>
      <c r="E62" s="238"/>
      <c r="F62" s="64">
        <v>15754</v>
      </c>
      <c r="G62" s="95" t="s">
        <v>184</v>
      </c>
      <c r="H62" s="64">
        <v>14835</v>
      </c>
      <c r="I62" s="95" t="s">
        <v>184</v>
      </c>
      <c r="J62" s="64">
        <v>919</v>
      </c>
      <c r="K62" s="165" t="s">
        <v>58</v>
      </c>
      <c r="L62" s="95"/>
      <c r="M62" s="62">
        <f t="shared" si="0"/>
        <v>11.134355784861121</v>
      </c>
      <c r="N62" s="27"/>
      <c r="O62" s="42">
        <f t="shared" si="0"/>
        <v>15.887039773822528</v>
      </c>
      <c r="P62" s="27"/>
      <c r="Q62" s="42">
        <f t="shared" si="0"/>
        <v>1.9101263717991355</v>
      </c>
      <c r="R62" s="27" t="s">
        <v>141</v>
      </c>
      <c r="S62" s="18"/>
      <c r="T62" s="18"/>
    </row>
    <row r="63" spans="1:22">
      <c r="D63" s="238" t="s">
        <v>29</v>
      </c>
      <c r="E63" s="238"/>
      <c r="F63" s="64">
        <v>647</v>
      </c>
      <c r="G63" s="95" t="s">
        <v>58</v>
      </c>
      <c r="H63" s="64">
        <v>647</v>
      </c>
      <c r="I63" s="95" t="s">
        <v>58</v>
      </c>
      <c r="J63" s="96">
        <v>0</v>
      </c>
      <c r="K63" s="165" t="s">
        <v>58</v>
      </c>
      <c r="L63" s="95"/>
      <c r="M63" s="63" t="s">
        <v>144</v>
      </c>
      <c r="N63" s="44"/>
      <c r="O63" s="43" t="s">
        <v>144</v>
      </c>
      <c r="P63" s="44"/>
      <c r="Q63" s="43">
        <v>0</v>
      </c>
      <c r="R63" s="44"/>
      <c r="S63" s="18"/>
      <c r="T63" s="18"/>
    </row>
    <row r="64" spans="1:22">
      <c r="D64" s="148"/>
      <c r="E64" s="203"/>
      <c r="G64" s="95"/>
      <c r="I64" s="95"/>
      <c r="J64" s="64"/>
      <c r="K64" s="95"/>
      <c r="L64" s="95"/>
      <c r="N64" s="27"/>
      <c r="P64" s="27"/>
      <c r="R64" s="27" t="s">
        <v>141</v>
      </c>
      <c r="S64" s="18"/>
      <c r="T64" s="18"/>
    </row>
    <row r="65" spans="1:20" ht="12.75" customHeight="1">
      <c r="A65" s="150"/>
      <c r="B65" s="150"/>
      <c r="D65" s="237" t="s">
        <v>174</v>
      </c>
      <c r="E65" s="237"/>
      <c r="F65" s="60">
        <v>140908</v>
      </c>
      <c r="G65" s="95" t="s">
        <v>184</v>
      </c>
      <c r="H65" s="60">
        <v>93025</v>
      </c>
      <c r="I65" s="95" t="s">
        <v>184</v>
      </c>
      <c r="J65" s="60">
        <v>47883</v>
      </c>
      <c r="K65" s="95" t="s">
        <v>184</v>
      </c>
      <c r="L65" s="60"/>
      <c r="M65" s="61">
        <f>SUM(M66:M67)</f>
        <v>100</v>
      </c>
      <c r="N65" s="27"/>
      <c r="O65" s="41">
        <f>SUM(O66:O67)</f>
        <v>99.999999999999986</v>
      </c>
      <c r="P65" s="27"/>
      <c r="Q65" s="41">
        <f>SUM(Q66:Q67)</f>
        <v>100</v>
      </c>
      <c r="R65" s="27" t="s">
        <v>141</v>
      </c>
      <c r="S65" s="20"/>
      <c r="T65" s="20"/>
    </row>
    <row r="66" spans="1:20">
      <c r="E66" s="203" t="s">
        <v>78</v>
      </c>
      <c r="F66" s="64">
        <v>10571</v>
      </c>
      <c r="G66" s="95" t="s">
        <v>184</v>
      </c>
      <c r="H66" s="64">
        <v>7586</v>
      </c>
      <c r="I66" s="95" t="s">
        <v>184</v>
      </c>
      <c r="J66" s="64">
        <v>2985</v>
      </c>
      <c r="K66" s="95" t="s">
        <v>58</v>
      </c>
      <c r="L66" s="95"/>
      <c r="M66" s="62">
        <f>F66/(F$65-F$68)*100</f>
        <v>7.5949821818599839</v>
      </c>
      <c r="N66" s="27"/>
      <c r="O66" s="42">
        <f>H66/(H$65-H$68)*100</f>
        <v>8.2648769964918394</v>
      </c>
      <c r="P66" s="27"/>
      <c r="Q66" s="42">
        <f>J66/(J$65-J$68)*100</f>
        <v>6.2977340816068192</v>
      </c>
      <c r="R66" s="27" t="s">
        <v>141</v>
      </c>
      <c r="S66" s="18"/>
      <c r="T66" s="18"/>
    </row>
    <row r="67" spans="1:20">
      <c r="E67" s="203" t="s">
        <v>79</v>
      </c>
      <c r="F67" s="64">
        <v>128613</v>
      </c>
      <c r="G67" s="95" t="s">
        <v>184</v>
      </c>
      <c r="H67" s="64">
        <v>84200</v>
      </c>
      <c r="I67" s="95" t="s">
        <v>184</v>
      </c>
      <c r="J67" s="64">
        <v>44413</v>
      </c>
      <c r="K67" s="95" t="s">
        <v>184</v>
      </c>
      <c r="L67" s="95"/>
      <c r="M67" s="62">
        <f>F67/(F$65-F$68)*100</f>
        <v>92.40501781814001</v>
      </c>
      <c r="N67" s="27"/>
      <c r="O67" s="42">
        <f>H67/(H$65-H$68)*100</f>
        <v>91.73512300350815</v>
      </c>
      <c r="P67" s="27"/>
      <c r="Q67" s="42">
        <f>J67/(J$65-J$68)*100</f>
        <v>93.702265918393181</v>
      </c>
      <c r="R67" s="27" t="s">
        <v>141</v>
      </c>
      <c r="S67" s="18"/>
      <c r="T67" s="18"/>
    </row>
    <row r="68" spans="1:20">
      <c r="E68" s="90" t="s">
        <v>29</v>
      </c>
      <c r="F68" s="64">
        <v>1724</v>
      </c>
      <c r="G68" s="95" t="s">
        <v>58</v>
      </c>
      <c r="H68" s="96">
        <v>1239</v>
      </c>
      <c r="I68" s="95" t="s">
        <v>58</v>
      </c>
      <c r="J68" s="64">
        <v>485</v>
      </c>
      <c r="K68" s="95" t="s">
        <v>58</v>
      </c>
      <c r="L68" s="95"/>
      <c r="N68" s="27"/>
      <c r="P68" s="27"/>
      <c r="R68" s="27" t="s">
        <v>141</v>
      </c>
      <c r="S68" s="18"/>
      <c r="T68" s="18"/>
    </row>
    <row r="69" spans="1:20">
      <c r="G69" s="95"/>
      <c r="I69" s="95"/>
      <c r="J69" s="60"/>
      <c r="K69" s="95"/>
      <c r="L69" s="95"/>
      <c r="N69" s="27"/>
      <c r="P69" s="27"/>
      <c r="R69" s="27"/>
      <c r="S69" s="18"/>
      <c r="T69" s="18"/>
    </row>
    <row r="70" spans="1:20" ht="25.5" customHeight="1">
      <c r="A70" s="150"/>
      <c r="B70" s="150"/>
      <c r="D70" s="237" t="s">
        <v>175</v>
      </c>
      <c r="E70" s="237"/>
      <c r="F70" s="60">
        <v>140908</v>
      </c>
      <c r="G70" s="95" t="s">
        <v>184</v>
      </c>
      <c r="H70" s="60">
        <v>93025</v>
      </c>
      <c r="I70" s="95" t="s">
        <v>184</v>
      </c>
      <c r="J70" s="60">
        <v>47883</v>
      </c>
      <c r="K70" s="95" t="s">
        <v>184</v>
      </c>
      <c r="L70" s="95"/>
      <c r="M70" s="61">
        <f>SUM(M71:M72)</f>
        <v>100</v>
      </c>
      <c r="N70" s="27"/>
      <c r="O70" s="41">
        <f>SUM(O71:O72)</f>
        <v>100</v>
      </c>
      <c r="P70" s="27"/>
      <c r="Q70" s="41">
        <f>SUM(Q71:Q72)</f>
        <v>100</v>
      </c>
      <c r="R70" s="27" t="s">
        <v>141</v>
      </c>
      <c r="S70" s="18"/>
      <c r="T70" s="18"/>
    </row>
    <row r="71" spans="1:20">
      <c r="E71" s="203" t="s">
        <v>78</v>
      </c>
      <c r="F71" s="64">
        <v>107772</v>
      </c>
      <c r="G71" s="95" t="s">
        <v>184</v>
      </c>
      <c r="H71" s="64">
        <v>63412</v>
      </c>
      <c r="I71" s="95" t="s">
        <v>184</v>
      </c>
      <c r="J71" s="64">
        <v>44360</v>
      </c>
      <c r="K71" s="95" t="s">
        <v>184</v>
      </c>
      <c r="L71" s="95"/>
      <c r="M71" s="62">
        <f>F71/(F70-F73)*100</f>
        <v>77.431313944131503</v>
      </c>
      <c r="N71" s="27"/>
      <c r="O71" s="62">
        <f>H71/(H70-H73)*100</f>
        <v>69.08678883489857</v>
      </c>
      <c r="P71" s="27"/>
      <c r="Q71" s="62">
        <f>J71/(J70-J73)*100</f>
        <v>93.590446854297653</v>
      </c>
      <c r="R71" s="27" t="s">
        <v>141</v>
      </c>
      <c r="S71" s="18"/>
      <c r="T71" s="18"/>
    </row>
    <row r="72" spans="1:20">
      <c r="E72" s="203" t="s">
        <v>79</v>
      </c>
      <c r="F72" s="64">
        <v>31412</v>
      </c>
      <c r="G72" s="95" t="s">
        <v>184</v>
      </c>
      <c r="H72" s="64">
        <v>28374</v>
      </c>
      <c r="I72" s="95" t="s">
        <v>184</v>
      </c>
      <c r="J72" s="64">
        <v>3038</v>
      </c>
      <c r="K72" s="95" t="s">
        <v>58</v>
      </c>
      <c r="L72" s="95"/>
      <c r="M72" s="62">
        <f>F72/(F70-F73)*100</f>
        <v>22.56868605586849</v>
      </c>
      <c r="N72" s="27"/>
      <c r="O72" s="62">
        <f>H72/(H70-H73)*100</f>
        <v>30.913211165101433</v>
      </c>
      <c r="P72" s="27"/>
      <c r="Q72" s="62">
        <f>J72/(J70-J73)*100</f>
        <v>6.4095531457023496</v>
      </c>
      <c r="R72" s="27" t="s">
        <v>141</v>
      </c>
      <c r="S72" s="18"/>
      <c r="T72" s="18"/>
    </row>
    <row r="73" spans="1:20">
      <c r="E73" s="203" t="s">
        <v>29</v>
      </c>
      <c r="F73" s="64">
        <v>1724</v>
      </c>
      <c r="G73" s="64" t="s">
        <v>58</v>
      </c>
      <c r="H73" s="64">
        <v>1239</v>
      </c>
      <c r="I73" s="64" t="s">
        <v>58</v>
      </c>
      <c r="J73" s="64">
        <v>485</v>
      </c>
      <c r="K73" s="95" t="s">
        <v>58</v>
      </c>
      <c r="L73" s="95"/>
      <c r="M73" s="63" t="s">
        <v>144</v>
      </c>
      <c r="N73" s="27"/>
      <c r="O73" s="43" t="s">
        <v>144</v>
      </c>
      <c r="P73" s="27"/>
      <c r="Q73" s="43" t="s">
        <v>144</v>
      </c>
      <c r="R73" s="27" t="s">
        <v>141</v>
      </c>
      <c r="S73" s="18"/>
      <c r="T73" s="18"/>
    </row>
    <row r="74" spans="1:20">
      <c r="G74" s="95"/>
      <c r="I74" s="95"/>
      <c r="J74" s="64"/>
      <c r="K74" s="95"/>
      <c r="L74" s="95"/>
      <c r="N74" s="27"/>
      <c r="P74" s="27"/>
      <c r="R74" s="27"/>
      <c r="S74" s="18"/>
      <c r="T74" s="18"/>
    </row>
    <row r="75" spans="1:20" ht="25.5" customHeight="1">
      <c r="A75" s="150"/>
      <c r="B75" s="150"/>
      <c r="D75" s="237" t="s">
        <v>176</v>
      </c>
      <c r="E75" s="237"/>
      <c r="F75" s="60">
        <v>140908</v>
      </c>
      <c r="G75" s="95" t="s">
        <v>184</v>
      </c>
      <c r="H75" s="60">
        <v>93025</v>
      </c>
      <c r="I75" s="95" t="s">
        <v>184</v>
      </c>
      <c r="J75" s="60">
        <v>47883</v>
      </c>
      <c r="K75" s="95" t="s">
        <v>184</v>
      </c>
      <c r="L75" s="95"/>
      <c r="M75" s="61">
        <f>SUM(M76:M77)</f>
        <v>100</v>
      </c>
      <c r="N75" s="27"/>
      <c r="O75" s="41">
        <f>SUM(O76:O77)</f>
        <v>100.00000000000001</v>
      </c>
      <c r="P75" s="27"/>
      <c r="Q75" s="41">
        <f>SUM(Q76:Q77)</f>
        <v>100.00000000000001</v>
      </c>
      <c r="R75" s="27" t="s">
        <v>141</v>
      </c>
      <c r="S75" s="18"/>
      <c r="T75" s="18"/>
    </row>
    <row r="76" spans="1:20">
      <c r="E76" s="203" t="s">
        <v>78</v>
      </c>
      <c r="F76" s="64">
        <v>15688</v>
      </c>
      <c r="G76" s="95" t="s">
        <v>184</v>
      </c>
      <c r="H76" s="64">
        <v>12773</v>
      </c>
      <c r="I76" s="95" t="s">
        <v>184</v>
      </c>
      <c r="J76" s="64">
        <v>2915</v>
      </c>
      <c r="K76" s="95" t="s">
        <v>58</v>
      </c>
      <c r="L76" s="95"/>
      <c r="M76" s="62">
        <f>F76/(F75-F78)*100</f>
        <v>11.271410506954822</v>
      </c>
      <c r="N76" s="27"/>
      <c r="O76" s="62">
        <f>H76/(H75-H78)*100</f>
        <v>13.916065630924107</v>
      </c>
      <c r="P76" s="27"/>
      <c r="Q76" s="62">
        <f>J76/(J75-J78)*100</f>
        <v>6.1500485252542303</v>
      </c>
      <c r="R76" s="27" t="s">
        <v>141</v>
      </c>
      <c r="S76" s="18"/>
      <c r="T76" s="18"/>
    </row>
    <row r="77" spans="1:20">
      <c r="E77" s="203" t="s">
        <v>79</v>
      </c>
      <c r="F77" s="64">
        <v>123496</v>
      </c>
      <c r="G77" s="95" t="s">
        <v>184</v>
      </c>
      <c r="H77" s="64">
        <v>79013</v>
      </c>
      <c r="I77" s="95" t="s">
        <v>184</v>
      </c>
      <c r="J77" s="64">
        <v>44483</v>
      </c>
      <c r="K77" s="95" t="s">
        <v>184</v>
      </c>
      <c r="L77" s="95"/>
      <c r="M77" s="62">
        <f>F77/(F75-F78)*100</f>
        <v>88.728589493045178</v>
      </c>
      <c r="N77" s="27"/>
      <c r="O77" s="62">
        <f>H77/(H75-H78)*100</f>
        <v>86.083934369075905</v>
      </c>
      <c r="P77" s="27"/>
      <c r="Q77" s="62">
        <f>J77/(J75-J78)*100</f>
        <v>93.849951474745779</v>
      </c>
      <c r="R77" s="27" t="s">
        <v>141</v>
      </c>
      <c r="S77" s="18"/>
      <c r="T77" s="18"/>
    </row>
    <row r="78" spans="1:20">
      <c r="E78" s="203" t="s">
        <v>29</v>
      </c>
      <c r="F78" s="90">
        <v>1724</v>
      </c>
      <c r="G78" s="95" t="s">
        <v>58</v>
      </c>
      <c r="H78" s="90">
        <v>1239</v>
      </c>
      <c r="I78" s="95" t="s">
        <v>58</v>
      </c>
      <c r="J78" s="64">
        <v>485</v>
      </c>
      <c r="K78" s="95" t="s">
        <v>58</v>
      </c>
      <c r="L78" s="95"/>
      <c r="M78" s="63" t="s">
        <v>144</v>
      </c>
      <c r="N78" s="27"/>
      <c r="O78" s="43" t="s">
        <v>144</v>
      </c>
      <c r="P78" s="27"/>
      <c r="Q78" s="43" t="s">
        <v>144</v>
      </c>
      <c r="R78" s="27"/>
      <c r="S78" s="18"/>
      <c r="T78" s="18"/>
    </row>
    <row r="79" spans="1:20">
      <c r="F79" s="45"/>
      <c r="G79" s="45"/>
      <c r="H79" s="45"/>
      <c r="I79" s="45"/>
      <c r="J79" s="45"/>
      <c r="K79" s="95"/>
      <c r="L79" s="95"/>
      <c r="N79" s="27"/>
      <c r="P79" s="27"/>
      <c r="R79" s="27" t="s">
        <v>141</v>
      </c>
      <c r="S79" s="18"/>
      <c r="T79" s="18"/>
    </row>
    <row r="80" spans="1:20" ht="12.75" customHeight="1">
      <c r="A80" s="150"/>
      <c r="B80" s="150"/>
      <c r="D80" s="237" t="s">
        <v>177</v>
      </c>
      <c r="E80" s="237"/>
      <c r="F80" s="60">
        <v>140908</v>
      </c>
      <c r="G80" s="95" t="s">
        <v>184</v>
      </c>
      <c r="H80" s="60">
        <v>93025</v>
      </c>
      <c r="I80" s="95" t="s">
        <v>184</v>
      </c>
      <c r="J80" s="60">
        <v>47883</v>
      </c>
      <c r="K80" s="95" t="s">
        <v>184</v>
      </c>
      <c r="L80" s="95"/>
      <c r="M80" s="61">
        <f>SUM(M81:M82)</f>
        <v>100</v>
      </c>
      <c r="N80" s="27"/>
      <c r="O80" s="41">
        <f>SUM(O81:O82)</f>
        <v>100</v>
      </c>
      <c r="P80" s="27"/>
      <c r="Q80" s="41">
        <f>SUM(Q81:Q82)</f>
        <v>100</v>
      </c>
      <c r="R80" s="27" t="s">
        <v>141</v>
      </c>
      <c r="S80" s="18"/>
      <c r="T80" s="18"/>
    </row>
    <row r="81" spans="1:20">
      <c r="E81" s="203" t="s">
        <v>78</v>
      </c>
      <c r="F81" s="64">
        <v>47613</v>
      </c>
      <c r="G81" s="95" t="s">
        <v>184</v>
      </c>
      <c r="H81" s="64">
        <v>28445</v>
      </c>
      <c r="I81" s="95" t="s">
        <v>184</v>
      </c>
      <c r="J81" s="64">
        <v>19168</v>
      </c>
      <c r="K81" s="95" t="s">
        <v>184</v>
      </c>
      <c r="L81" s="95"/>
      <c r="M81" s="62">
        <f>F81/(F80-F83)*100</f>
        <v>34.208673410736864</v>
      </c>
      <c r="N81" s="27"/>
      <c r="O81" s="62">
        <f>H81/(H80-H83)*100</f>
        <v>30.990565009914366</v>
      </c>
      <c r="P81" s="27"/>
      <c r="Q81" s="62">
        <f>J81/(J80-J83)*100</f>
        <v>40.440524916663151</v>
      </c>
      <c r="R81" s="27" t="s">
        <v>141</v>
      </c>
      <c r="S81" s="18"/>
      <c r="T81" s="18"/>
    </row>
    <row r="82" spans="1:20">
      <c r="E82" s="203" t="s">
        <v>79</v>
      </c>
      <c r="F82" s="64">
        <v>91571</v>
      </c>
      <c r="G82" s="95" t="s">
        <v>184</v>
      </c>
      <c r="H82" s="64">
        <v>63341</v>
      </c>
      <c r="I82" s="95" t="s">
        <v>184</v>
      </c>
      <c r="J82" s="64">
        <v>28230</v>
      </c>
      <c r="K82" s="95" t="s">
        <v>184</v>
      </c>
      <c r="L82" s="95"/>
      <c r="M82" s="62">
        <f>F82/(F80-F83)*100</f>
        <v>65.791326589263136</v>
      </c>
      <c r="N82" s="27"/>
      <c r="O82" s="62">
        <f>H82/(H80-H83)*100</f>
        <v>69.009434990085637</v>
      </c>
      <c r="P82" s="27"/>
      <c r="Q82" s="62">
        <f>J82/(J80-J83)*100</f>
        <v>59.559475083336856</v>
      </c>
      <c r="R82" s="27"/>
      <c r="S82" s="18"/>
      <c r="T82" s="18"/>
    </row>
    <row r="83" spans="1:20">
      <c r="E83" s="203" t="s">
        <v>29</v>
      </c>
      <c r="F83" s="64">
        <v>1724</v>
      </c>
      <c r="G83" s="95" t="s">
        <v>58</v>
      </c>
      <c r="H83" s="64">
        <v>1239</v>
      </c>
      <c r="I83" s="95" t="s">
        <v>58</v>
      </c>
      <c r="J83" s="90">
        <v>485</v>
      </c>
      <c r="K83" s="95" t="s">
        <v>58</v>
      </c>
      <c r="L83" s="95"/>
      <c r="M83" s="63" t="s">
        <v>144</v>
      </c>
      <c r="N83" s="27"/>
      <c r="O83" s="43" t="s">
        <v>144</v>
      </c>
      <c r="P83" s="27"/>
      <c r="Q83" s="43" t="s">
        <v>144</v>
      </c>
      <c r="R83" s="27" t="s">
        <v>141</v>
      </c>
      <c r="S83" s="18"/>
      <c r="T83" s="18"/>
    </row>
    <row r="84" spans="1:20">
      <c r="E84" s="203"/>
      <c r="F84" s="64"/>
      <c r="G84" s="95"/>
      <c r="H84" s="64"/>
      <c r="I84" s="95"/>
      <c r="K84" s="95"/>
      <c r="L84" s="95"/>
      <c r="N84" s="27"/>
      <c r="P84" s="27"/>
      <c r="R84" s="27"/>
      <c r="S84" s="18"/>
      <c r="T84" s="18"/>
    </row>
    <row r="85" spans="1:20" ht="12.75" customHeight="1">
      <c r="A85" s="150"/>
      <c r="B85" s="150"/>
      <c r="D85" s="237" t="s">
        <v>178</v>
      </c>
      <c r="E85" s="237"/>
      <c r="F85" s="60">
        <v>140908</v>
      </c>
      <c r="G85" s="95" t="s">
        <v>184</v>
      </c>
      <c r="H85" s="60">
        <v>93025</v>
      </c>
      <c r="I85" s="95" t="s">
        <v>184</v>
      </c>
      <c r="J85" s="60">
        <v>47883</v>
      </c>
      <c r="K85" s="95" t="s">
        <v>184</v>
      </c>
      <c r="L85" s="95"/>
      <c r="M85" s="61">
        <f>SUM(M86:M87)</f>
        <v>99.999281526612251</v>
      </c>
      <c r="N85" s="27"/>
      <c r="O85" s="41">
        <f>SUM(O86:O87)</f>
        <v>100</v>
      </c>
      <c r="P85" s="27"/>
      <c r="Q85" s="41">
        <f>SUM(Q86:Q87)</f>
        <v>99.997890206337829</v>
      </c>
      <c r="R85" s="27" t="s">
        <v>141</v>
      </c>
      <c r="S85" s="18"/>
      <c r="T85" s="18"/>
    </row>
    <row r="86" spans="1:20">
      <c r="E86" s="203" t="s">
        <v>78</v>
      </c>
      <c r="F86" s="64">
        <v>81902</v>
      </c>
      <c r="G86" s="95" t="s">
        <v>184</v>
      </c>
      <c r="H86" s="64">
        <v>44486</v>
      </c>
      <c r="I86" s="95" t="s">
        <v>184</v>
      </c>
      <c r="J86" s="64">
        <v>37416</v>
      </c>
      <c r="K86" s="95" t="s">
        <v>184</v>
      </c>
      <c r="L86" s="95"/>
      <c r="M86" s="62">
        <f>F86/(F85-F88)*100</f>
        <v>58.844407403149788</v>
      </c>
      <c r="N86" s="27"/>
      <c r="O86" s="62">
        <f>H86/(H85-H88)*100</f>
        <v>48.467086483777486</v>
      </c>
      <c r="P86" s="27"/>
      <c r="Q86" s="62">
        <f>J86/(J85-J88)*100</f>
        <v>78.94003966412086</v>
      </c>
      <c r="R86" s="27" t="s">
        <v>141</v>
      </c>
      <c r="S86" s="18"/>
      <c r="T86" s="18"/>
    </row>
    <row r="87" spans="1:20">
      <c r="E87" s="203" t="s">
        <v>79</v>
      </c>
      <c r="F87" s="64">
        <v>57281</v>
      </c>
      <c r="G87" s="95" t="s">
        <v>184</v>
      </c>
      <c r="H87" s="64">
        <v>47300</v>
      </c>
      <c r="I87" s="95" t="s">
        <v>184</v>
      </c>
      <c r="J87" s="64">
        <v>9981</v>
      </c>
      <c r="K87" s="95" t="s">
        <v>184</v>
      </c>
      <c r="L87" s="95"/>
      <c r="M87" s="62">
        <f>F87/(F85-F88)*100</f>
        <v>41.154874123462463</v>
      </c>
      <c r="N87" s="27"/>
      <c r="O87" s="62">
        <f>H87/(H85-H88)*100</f>
        <v>51.532913516222521</v>
      </c>
      <c r="P87" s="27"/>
      <c r="Q87" s="62">
        <f>J87/(J85-J88)*100</f>
        <v>21.057850542216972</v>
      </c>
      <c r="R87" s="27" t="s">
        <v>141</v>
      </c>
      <c r="S87" s="18"/>
      <c r="T87" s="18"/>
    </row>
    <row r="88" spans="1:20">
      <c r="E88" s="203" t="s">
        <v>29</v>
      </c>
      <c r="F88" s="64">
        <v>1724</v>
      </c>
      <c r="G88" s="95" t="s">
        <v>58</v>
      </c>
      <c r="H88" s="64">
        <v>1239</v>
      </c>
      <c r="I88" s="95" t="s">
        <v>58</v>
      </c>
      <c r="J88" s="64">
        <v>485</v>
      </c>
      <c r="K88" s="95" t="s">
        <v>58</v>
      </c>
      <c r="L88" s="95"/>
      <c r="M88" s="63" t="s">
        <v>144</v>
      </c>
      <c r="N88" s="27"/>
      <c r="O88" s="43" t="s">
        <v>144</v>
      </c>
      <c r="P88" s="27"/>
      <c r="Q88" s="43" t="s">
        <v>144</v>
      </c>
      <c r="R88" s="27"/>
      <c r="S88" s="18"/>
      <c r="T88" s="18"/>
    </row>
    <row r="89" spans="1:20">
      <c r="F89" s="64"/>
      <c r="G89" s="95"/>
      <c r="H89" s="64"/>
      <c r="I89" s="95"/>
      <c r="J89" s="64"/>
      <c r="K89" s="95"/>
      <c r="L89" s="95"/>
      <c r="M89" s="64"/>
      <c r="N89" s="27"/>
      <c r="O89" s="44"/>
      <c r="P89" s="27"/>
      <c r="Q89" s="44"/>
      <c r="R89" s="27" t="s">
        <v>141</v>
      </c>
      <c r="S89" s="18"/>
      <c r="T89" s="18"/>
    </row>
    <row r="90" spans="1:20" ht="30" customHeight="1">
      <c r="A90" s="150"/>
      <c r="B90" s="150"/>
      <c r="D90" s="237" t="s">
        <v>179</v>
      </c>
      <c r="E90" s="237"/>
      <c r="F90" s="60">
        <v>140908</v>
      </c>
      <c r="G90" s="95" t="s">
        <v>184</v>
      </c>
      <c r="H90" s="60">
        <v>93025</v>
      </c>
      <c r="I90" s="95" t="s">
        <v>184</v>
      </c>
      <c r="J90" s="60">
        <v>47883</v>
      </c>
      <c r="K90" s="95" t="s">
        <v>184</v>
      </c>
      <c r="L90" s="95"/>
      <c r="M90" s="61">
        <f>SUM(M91:M92)</f>
        <v>99.998563053224501</v>
      </c>
      <c r="N90" s="27"/>
      <c r="O90" s="41">
        <f>SUM(O91:O92)</f>
        <v>99.998910509227983</v>
      </c>
      <c r="P90" s="27"/>
      <c r="Q90" s="41">
        <f>SUM(Q91:Q92)</f>
        <v>99.997890206337814</v>
      </c>
      <c r="R90" s="27" t="s">
        <v>141</v>
      </c>
      <c r="S90" s="18"/>
      <c r="T90" s="18"/>
    </row>
    <row r="91" spans="1:20">
      <c r="E91" s="203" t="s">
        <v>78</v>
      </c>
      <c r="F91" s="64">
        <v>56934</v>
      </c>
      <c r="G91" s="95" t="s">
        <v>184</v>
      </c>
      <c r="H91" s="64">
        <v>29764</v>
      </c>
      <c r="I91" s="95" t="s">
        <v>184</v>
      </c>
      <c r="J91" s="64">
        <v>27170</v>
      </c>
      <c r="K91" s="95" t="s">
        <v>184</v>
      </c>
      <c r="L91" s="95"/>
      <c r="M91" s="62">
        <f>F91/(F$90-F$93)*100</f>
        <v>40.9055638579147</v>
      </c>
      <c r="N91" s="27"/>
      <c r="O91" s="42">
        <f>H91/(H$90-H$93)*100</f>
        <v>32.427603338199724</v>
      </c>
      <c r="P91" s="27"/>
      <c r="Q91" s="42">
        <f>J91/(J$90-J$93)*100</f>
        <v>57.323093801426218</v>
      </c>
      <c r="R91" s="27" t="s">
        <v>141</v>
      </c>
      <c r="S91" s="18"/>
      <c r="T91" s="18"/>
    </row>
    <row r="92" spans="1:20">
      <c r="E92" s="203" t="s">
        <v>79</v>
      </c>
      <c r="F92" s="64">
        <v>82248</v>
      </c>
      <c r="G92" s="95" t="s">
        <v>184</v>
      </c>
      <c r="H92" s="64">
        <v>62021</v>
      </c>
      <c r="I92" s="95" t="s">
        <v>184</v>
      </c>
      <c r="J92" s="64">
        <v>20227</v>
      </c>
      <c r="K92" s="95" t="s">
        <v>184</v>
      </c>
      <c r="L92" s="95"/>
      <c r="M92" s="62">
        <f>F92/(F$90-F$93)*100</f>
        <v>59.092999195309801</v>
      </c>
      <c r="N92" s="27"/>
      <c r="O92" s="42">
        <f>H92/(H$90-H$93)*100</f>
        <v>67.571307171028266</v>
      </c>
      <c r="P92" s="27"/>
      <c r="Q92" s="42">
        <f>J92/(J$90-J$93)*100</f>
        <v>42.674796404911604</v>
      </c>
      <c r="R92" s="27" t="s">
        <v>141</v>
      </c>
      <c r="S92" s="18"/>
      <c r="T92" s="18"/>
    </row>
    <row r="93" spans="1:20">
      <c r="E93" s="203" t="s">
        <v>29</v>
      </c>
      <c r="F93" s="64">
        <v>1724</v>
      </c>
      <c r="G93" s="95" t="s">
        <v>58</v>
      </c>
      <c r="H93" s="64">
        <v>1239</v>
      </c>
      <c r="I93" s="95" t="s">
        <v>58</v>
      </c>
      <c r="J93" s="96">
        <v>485</v>
      </c>
      <c r="K93" s="95" t="s">
        <v>58</v>
      </c>
      <c r="L93" s="95"/>
      <c r="M93" s="63"/>
      <c r="N93" s="27"/>
      <c r="O93" s="43"/>
      <c r="P93" s="27"/>
      <c r="Q93" s="43"/>
      <c r="R93" s="27"/>
      <c r="S93" s="18"/>
      <c r="T93" s="18"/>
    </row>
    <row r="94" spans="1:20">
      <c r="E94" s="203"/>
      <c r="F94" s="64"/>
      <c r="G94" s="95"/>
      <c r="H94" s="64"/>
      <c r="I94" s="95"/>
      <c r="J94" s="96"/>
      <c r="K94" s="95"/>
      <c r="L94" s="95"/>
      <c r="M94" s="64"/>
      <c r="N94" s="27"/>
      <c r="O94" s="44"/>
      <c r="P94" s="27"/>
      <c r="Q94" s="88"/>
      <c r="R94" s="27"/>
      <c r="S94" s="18"/>
      <c r="T94" s="18"/>
    </row>
    <row r="95" spans="1:20">
      <c r="B95" s="146" t="s">
        <v>95</v>
      </c>
      <c r="C95" s="146"/>
      <c r="D95" s="146"/>
      <c r="E95" s="194"/>
      <c r="F95" s="64"/>
      <c r="G95" s="95"/>
      <c r="H95" s="64"/>
      <c r="I95" s="95"/>
      <c r="J95" s="64"/>
      <c r="K95" s="95"/>
      <c r="L95" s="95"/>
      <c r="M95" s="64"/>
      <c r="N95" s="27" t="s">
        <v>141</v>
      </c>
      <c r="O95" s="44"/>
      <c r="P95" s="27" t="s">
        <v>141</v>
      </c>
      <c r="Q95" s="44"/>
      <c r="R95" s="27" t="s">
        <v>141</v>
      </c>
      <c r="S95" s="18"/>
      <c r="T95" s="18"/>
    </row>
    <row r="96" spans="1:20">
      <c r="A96" s="150"/>
      <c r="B96" s="150"/>
      <c r="C96" s="229" t="s">
        <v>110</v>
      </c>
      <c r="D96" s="229"/>
      <c r="E96" s="229"/>
      <c r="F96" s="60">
        <v>621366</v>
      </c>
      <c r="G96" s="60" t="s">
        <v>184</v>
      </c>
      <c r="H96" s="60">
        <v>380808</v>
      </c>
      <c r="I96" s="60" t="s">
        <v>184</v>
      </c>
      <c r="J96" s="60">
        <v>240558</v>
      </c>
      <c r="K96" s="165" t="s">
        <v>184</v>
      </c>
      <c r="L96" s="165"/>
      <c r="M96" s="61">
        <f>SUM(M97:M102)</f>
        <v>100.00032579126554</v>
      </c>
      <c r="N96" s="27"/>
      <c r="O96" s="41">
        <f>SUM(O97:O102)</f>
        <v>100.00026396785927</v>
      </c>
      <c r="P96" s="27"/>
      <c r="Q96" s="41">
        <f>SUM(Q97:Q102)</f>
        <v>100.0004254305357</v>
      </c>
      <c r="R96" s="27"/>
      <c r="S96" s="18"/>
      <c r="T96" s="18"/>
    </row>
    <row r="97" spans="1:20" ht="14.25" customHeight="1">
      <c r="D97" s="238" t="s">
        <v>157</v>
      </c>
      <c r="E97" s="238"/>
      <c r="F97" s="64">
        <v>711</v>
      </c>
      <c r="G97" s="95" t="s">
        <v>58</v>
      </c>
      <c r="H97" s="64">
        <v>503</v>
      </c>
      <c r="I97" s="95" t="s">
        <v>58</v>
      </c>
      <c r="J97" s="64">
        <v>208</v>
      </c>
      <c r="K97" s="95" t="s">
        <v>58</v>
      </c>
      <c r="L97" s="165"/>
      <c r="M97" s="62">
        <f>F97/(F$96-F$103)*100</f>
        <v>0.11581879489810878</v>
      </c>
      <c r="N97" s="27"/>
      <c r="O97" s="42">
        <f>H97/(H$96-H$103)*100</f>
        <v>0.13277583321454781</v>
      </c>
      <c r="P97" s="27"/>
      <c r="Q97" s="42">
        <f>J97/(J$96-J$103)*100</f>
        <v>8.8489551426043159E-2</v>
      </c>
      <c r="R97" s="27"/>
      <c r="S97" s="18"/>
      <c r="T97" s="18"/>
    </row>
    <row r="98" spans="1:20" ht="12.75" customHeight="1">
      <c r="D98" s="238" t="s">
        <v>111</v>
      </c>
      <c r="E98" s="238"/>
      <c r="F98" s="64">
        <v>56966</v>
      </c>
      <c r="G98" s="95" t="s">
        <v>184</v>
      </c>
      <c r="H98" s="64">
        <v>32717</v>
      </c>
      <c r="I98" s="95" t="s">
        <v>184</v>
      </c>
      <c r="J98" s="64">
        <v>24249</v>
      </c>
      <c r="K98" s="95" t="s">
        <v>184</v>
      </c>
      <c r="L98" s="165"/>
      <c r="M98" s="62">
        <f t="shared" ref="M98:Q102" si="1">F98/(F$96-F$103)*100</f>
        <v>9.2795126162667572</v>
      </c>
      <c r="N98" s="27"/>
      <c r="O98" s="42">
        <f t="shared" si="1"/>
        <v>8.6362364518496229</v>
      </c>
      <c r="P98" s="27"/>
      <c r="Q98" s="42">
        <f t="shared" si="1"/>
        <v>10.316265060240964</v>
      </c>
      <c r="R98" s="27"/>
      <c r="S98" s="18"/>
      <c r="T98" s="18"/>
    </row>
    <row r="99" spans="1:20" ht="12.75" customHeight="1">
      <c r="D99" s="238" t="s">
        <v>112</v>
      </c>
      <c r="E99" s="238"/>
      <c r="F99" s="64">
        <v>91624</v>
      </c>
      <c r="G99" s="95" t="s">
        <v>184</v>
      </c>
      <c r="H99" s="64">
        <v>53463</v>
      </c>
      <c r="I99" s="95" t="s">
        <v>184</v>
      </c>
      <c r="J99" s="64">
        <v>38161</v>
      </c>
      <c r="K99" s="95" t="s">
        <v>184</v>
      </c>
      <c r="L99" s="165"/>
      <c r="M99" s="62">
        <f t="shared" si="1"/>
        <v>14.925149456743064</v>
      </c>
      <c r="N99" s="27"/>
      <c r="O99" s="42">
        <f t="shared" si="1"/>
        <v>14.112513660336717</v>
      </c>
      <c r="P99" s="27"/>
      <c r="Q99" s="42">
        <f t="shared" si="1"/>
        <v>16.234854672929007</v>
      </c>
      <c r="R99" s="27"/>
      <c r="S99" s="18"/>
      <c r="T99" s="18"/>
    </row>
    <row r="100" spans="1:20" ht="12.75" customHeight="1">
      <c r="D100" s="238" t="s">
        <v>113</v>
      </c>
      <c r="E100" s="238"/>
      <c r="F100" s="64">
        <v>189622</v>
      </c>
      <c r="G100" s="95" t="s">
        <v>184</v>
      </c>
      <c r="H100" s="64">
        <v>121584</v>
      </c>
      <c r="I100" s="95" t="s">
        <v>184</v>
      </c>
      <c r="J100" s="64">
        <v>68038</v>
      </c>
      <c r="K100" s="95" t="s">
        <v>184</v>
      </c>
      <c r="L100" s="165"/>
      <c r="M100" s="62">
        <f t="shared" si="1"/>
        <v>30.888595676749908</v>
      </c>
      <c r="N100" s="27"/>
      <c r="O100" s="42">
        <f t="shared" si="1"/>
        <v>32.094268201903738</v>
      </c>
      <c r="P100" s="27"/>
      <c r="Q100" s="42">
        <f t="shared" si="1"/>
        <v>28.945442788101559</v>
      </c>
      <c r="R100" s="27"/>
      <c r="S100" s="18"/>
      <c r="T100" s="18"/>
    </row>
    <row r="101" spans="1:20" ht="12.75" customHeight="1">
      <c r="D101" s="238" t="s">
        <v>114</v>
      </c>
      <c r="E101" s="238"/>
      <c r="F101" s="64">
        <v>166121</v>
      </c>
      <c r="G101" s="95" t="s">
        <v>184</v>
      </c>
      <c r="H101" s="64">
        <v>105715</v>
      </c>
      <c r="I101" s="95" t="s">
        <v>184</v>
      </c>
      <c r="J101" s="64">
        <v>60406</v>
      </c>
      <c r="K101" s="95" t="s">
        <v>184</v>
      </c>
      <c r="L101" s="165"/>
      <c r="M101" s="62">
        <f t="shared" si="1"/>
        <v>27.060385411067127</v>
      </c>
      <c r="N101" s="27"/>
      <c r="O101" s="42">
        <f t="shared" si="1"/>
        <v>27.905362243093279</v>
      </c>
      <c r="P101" s="27"/>
      <c r="Q101" s="42">
        <f t="shared" si="1"/>
        <v>25.698556939622897</v>
      </c>
      <c r="R101" s="27"/>
      <c r="S101" s="18"/>
      <c r="T101" s="18"/>
    </row>
    <row r="102" spans="1:20" ht="12.75" customHeight="1">
      <c r="D102" s="238" t="s">
        <v>115</v>
      </c>
      <c r="E102" s="238"/>
      <c r="F102" s="64">
        <v>108848</v>
      </c>
      <c r="G102" s="95" t="s">
        <v>184</v>
      </c>
      <c r="H102" s="64">
        <v>64853</v>
      </c>
      <c r="I102" s="95" t="s">
        <v>184</v>
      </c>
      <c r="J102" s="64">
        <v>43995</v>
      </c>
      <c r="K102" s="95" t="s">
        <v>184</v>
      </c>
      <c r="L102" s="165"/>
      <c r="M102" s="62">
        <f t="shared" si="1"/>
        <v>17.730863835540571</v>
      </c>
      <c r="N102" s="27"/>
      <c r="O102" s="42">
        <f t="shared" si="1"/>
        <v>17.119107577461367</v>
      </c>
      <c r="P102" s="27"/>
      <c r="Q102" s="42">
        <f t="shared" si="1"/>
        <v>18.716816418215235</v>
      </c>
      <c r="R102" s="27"/>
      <c r="S102" s="18"/>
      <c r="T102" s="18"/>
    </row>
    <row r="103" spans="1:20" ht="12.75" customHeight="1">
      <c r="D103" s="238" t="s">
        <v>29</v>
      </c>
      <c r="E103" s="238"/>
      <c r="F103" s="64">
        <v>7476</v>
      </c>
      <c r="G103" s="95" t="s">
        <v>58</v>
      </c>
      <c r="H103" s="64">
        <v>1974</v>
      </c>
      <c r="I103" s="95" t="s">
        <v>58</v>
      </c>
      <c r="J103" s="96">
        <v>5502</v>
      </c>
      <c r="K103" s="95" t="s">
        <v>58</v>
      </c>
      <c r="L103" s="165"/>
      <c r="M103" s="63" t="s">
        <v>144</v>
      </c>
      <c r="N103" s="44"/>
      <c r="O103" s="43" t="s">
        <v>144</v>
      </c>
      <c r="P103" s="44"/>
      <c r="Q103" s="43" t="s">
        <v>144</v>
      </c>
      <c r="R103" s="44"/>
      <c r="S103" s="18"/>
      <c r="T103" s="18"/>
    </row>
    <row r="104" spans="1:20" ht="12.75" customHeight="1">
      <c r="D104" s="148"/>
      <c r="E104" s="203"/>
      <c r="G104" s="95"/>
      <c r="I104" s="95"/>
      <c r="K104" s="165"/>
      <c r="L104" s="165"/>
      <c r="N104" s="27"/>
      <c r="P104" s="27"/>
      <c r="R104" s="27"/>
      <c r="S104" s="18"/>
      <c r="T104" s="18"/>
    </row>
    <row r="105" spans="1:20" ht="12.75" customHeight="1">
      <c r="A105" s="150"/>
      <c r="B105" s="150"/>
      <c r="D105" s="237" t="s">
        <v>174</v>
      </c>
      <c r="E105" s="237"/>
      <c r="F105" s="60">
        <v>620657</v>
      </c>
      <c r="G105" s="95" t="s">
        <v>184</v>
      </c>
      <c r="H105" s="60">
        <v>380306</v>
      </c>
      <c r="I105" s="95" t="s">
        <v>184</v>
      </c>
      <c r="J105" s="60">
        <v>240351</v>
      </c>
      <c r="K105" s="165" t="s">
        <v>184</v>
      </c>
      <c r="L105" s="95"/>
      <c r="M105" s="61">
        <f>SUM(M106:M107)</f>
        <v>100</v>
      </c>
      <c r="N105" s="27"/>
      <c r="O105" s="41">
        <f>SUM(O106:O107)</f>
        <v>100</v>
      </c>
      <c r="P105" s="27"/>
      <c r="Q105" s="41">
        <f>SUM(Q106:Q107)</f>
        <v>100</v>
      </c>
      <c r="R105" s="27"/>
      <c r="S105" s="18"/>
      <c r="T105" s="18"/>
    </row>
    <row r="106" spans="1:20">
      <c r="E106" s="203" t="s">
        <v>78</v>
      </c>
      <c r="F106" s="64">
        <v>131132</v>
      </c>
      <c r="G106" s="95" t="s">
        <v>184</v>
      </c>
      <c r="H106" s="64">
        <v>93166</v>
      </c>
      <c r="I106" s="95" t="s">
        <v>184</v>
      </c>
      <c r="J106" s="64">
        <v>37966</v>
      </c>
      <c r="K106" s="165" t="s">
        <v>184</v>
      </c>
      <c r="L106" s="95"/>
      <c r="M106" s="62">
        <f>F106/(F$105-F$108)*100</f>
        <v>21.607032517980869</v>
      </c>
      <c r="N106" s="27"/>
      <c r="O106" s="42">
        <f>H106/(H$105-H$108)*100</f>
        <v>25.026997114935178</v>
      </c>
      <c r="P106" s="27"/>
      <c r="Q106" s="42">
        <f>J106/(J$105-J$108)*100</f>
        <v>16.181014605788615</v>
      </c>
      <c r="R106" s="27"/>
      <c r="S106" s="18"/>
      <c r="T106" s="18"/>
    </row>
    <row r="107" spans="1:20">
      <c r="E107" s="203" t="s">
        <v>79</v>
      </c>
      <c r="F107" s="64">
        <v>475763</v>
      </c>
      <c r="G107" s="95" t="s">
        <v>184</v>
      </c>
      <c r="H107" s="64">
        <v>279096</v>
      </c>
      <c r="I107" s="95" t="s">
        <v>184</v>
      </c>
      <c r="J107" s="64">
        <v>196667</v>
      </c>
      <c r="K107" s="165" t="s">
        <v>184</v>
      </c>
      <c r="L107" s="95"/>
      <c r="M107" s="62">
        <f>F107/(F$105-F$108)*100</f>
        <v>78.392967482019131</v>
      </c>
      <c r="N107" s="27"/>
      <c r="O107" s="42">
        <f>H107/(H$105-H$108)*100</f>
        <v>74.973002885064815</v>
      </c>
      <c r="P107" s="27"/>
      <c r="Q107" s="42">
        <f>J107/(J$105-J$108)*100</f>
        <v>83.818985394211381</v>
      </c>
      <c r="R107" s="27"/>
      <c r="S107" s="18"/>
      <c r="T107" s="18"/>
    </row>
    <row r="108" spans="1:20">
      <c r="E108" s="90" t="s">
        <v>29</v>
      </c>
      <c r="F108" s="64">
        <v>13762</v>
      </c>
      <c r="G108" s="95" t="s">
        <v>184</v>
      </c>
      <c r="H108" s="64">
        <v>8044</v>
      </c>
      <c r="I108" s="95" t="s">
        <v>184</v>
      </c>
      <c r="J108" s="96">
        <v>5718</v>
      </c>
      <c r="K108" s="165" t="s">
        <v>58</v>
      </c>
      <c r="L108" s="95"/>
      <c r="M108" s="63" t="s">
        <v>144</v>
      </c>
      <c r="N108" s="44"/>
      <c r="O108" s="43" t="s">
        <v>144</v>
      </c>
      <c r="P108" s="27"/>
      <c r="Q108" s="43">
        <v>0</v>
      </c>
      <c r="R108" s="27"/>
      <c r="S108" s="18"/>
      <c r="T108" s="18"/>
    </row>
    <row r="109" spans="1:20">
      <c r="G109" s="95"/>
      <c r="I109" s="95"/>
      <c r="K109" s="165"/>
      <c r="L109" s="95"/>
      <c r="N109" s="27"/>
      <c r="P109" s="27"/>
      <c r="R109" s="27"/>
      <c r="S109" s="18"/>
      <c r="T109" s="18"/>
    </row>
    <row r="110" spans="1:20" ht="25.5" customHeight="1">
      <c r="A110" s="150"/>
      <c r="B110" s="150"/>
      <c r="D110" s="237" t="s">
        <v>180</v>
      </c>
      <c r="E110" s="237"/>
      <c r="F110" s="60">
        <v>620657</v>
      </c>
      <c r="G110" s="95" t="s">
        <v>184</v>
      </c>
      <c r="H110" s="60">
        <v>380306</v>
      </c>
      <c r="I110" s="95" t="s">
        <v>184</v>
      </c>
      <c r="J110" s="60">
        <v>240351</v>
      </c>
      <c r="K110" s="95" t="s">
        <v>184</v>
      </c>
      <c r="L110" s="95"/>
      <c r="M110" s="61">
        <f>SUM(M111:M112)</f>
        <v>100.00016455433749</v>
      </c>
      <c r="N110" s="27"/>
      <c r="O110" s="41">
        <f>SUM(O111:O112)</f>
        <v>100.00026855875259</v>
      </c>
      <c r="P110" s="27"/>
      <c r="Q110" s="41">
        <f>SUM(Q111:Q112)</f>
        <v>100</v>
      </c>
      <c r="R110" s="27"/>
      <c r="S110" s="18"/>
      <c r="T110" s="18"/>
    </row>
    <row r="111" spans="1:20">
      <c r="E111" s="203" t="s">
        <v>78</v>
      </c>
      <c r="F111" s="64">
        <v>267839</v>
      </c>
      <c r="G111" s="95" t="s">
        <v>184</v>
      </c>
      <c r="H111" s="64">
        <v>163795</v>
      </c>
      <c r="I111" s="95" t="s">
        <v>184</v>
      </c>
      <c r="J111" s="64">
        <v>104044</v>
      </c>
      <c r="K111" s="95" t="s">
        <v>184</v>
      </c>
      <c r="L111" s="95"/>
      <c r="M111" s="62">
        <f>F111/(F$110-F$113)*100</f>
        <v>44.074069198389999</v>
      </c>
      <c r="N111" s="27"/>
      <c r="O111" s="42">
        <f>H111/(H$110-H$113)*100</f>
        <v>43.988580881839518</v>
      </c>
      <c r="P111" s="27"/>
      <c r="Q111" s="42">
        <f>J111/(J$110-J$113)*100</f>
        <v>44.209327622544023</v>
      </c>
      <c r="R111" s="27"/>
      <c r="S111" s="18"/>
      <c r="T111" s="18"/>
    </row>
    <row r="112" spans="1:20">
      <c r="E112" s="203" t="s">
        <v>79</v>
      </c>
      <c r="F112" s="64">
        <v>339864</v>
      </c>
      <c r="G112" s="95" t="s">
        <v>184</v>
      </c>
      <c r="H112" s="64">
        <v>208564</v>
      </c>
      <c r="I112" s="95" t="s">
        <v>184</v>
      </c>
      <c r="J112" s="64">
        <v>131300</v>
      </c>
      <c r="K112" s="95" t="s">
        <v>184</v>
      </c>
      <c r="L112" s="95"/>
      <c r="M112" s="62">
        <f>F112/(F$110-F$113)*100</f>
        <v>55.926095355947488</v>
      </c>
      <c r="N112" s="27"/>
      <c r="O112" s="42">
        <f>H112/(H$110-H$113)*100</f>
        <v>56.011687676913077</v>
      </c>
      <c r="P112" s="27"/>
      <c r="Q112" s="42">
        <f>J112/(J$110-J$113)*100</f>
        <v>55.790672377455977</v>
      </c>
      <c r="R112" s="27"/>
      <c r="S112" s="18"/>
      <c r="T112" s="18"/>
    </row>
    <row r="113" spans="1:20">
      <c r="E113" s="90" t="s">
        <v>29</v>
      </c>
      <c r="F113" s="64">
        <v>12955</v>
      </c>
      <c r="G113" s="95" t="s">
        <v>184</v>
      </c>
      <c r="H113" s="64">
        <v>7948</v>
      </c>
      <c r="I113" s="95" t="s">
        <v>184</v>
      </c>
      <c r="J113" s="64">
        <v>5007</v>
      </c>
      <c r="K113" s="95" t="s">
        <v>58</v>
      </c>
      <c r="L113" s="95"/>
      <c r="M113" s="63" t="s">
        <v>144</v>
      </c>
      <c r="N113" s="44"/>
      <c r="O113" s="43" t="s">
        <v>144</v>
      </c>
      <c r="P113" s="27"/>
      <c r="Q113" s="43">
        <v>0</v>
      </c>
      <c r="R113" s="27"/>
      <c r="S113" s="18"/>
      <c r="T113" s="18"/>
    </row>
    <row r="114" spans="1:20">
      <c r="G114" s="95"/>
      <c r="I114" s="95"/>
      <c r="J114" s="96"/>
      <c r="K114" s="95"/>
      <c r="L114" s="95"/>
      <c r="N114" s="27"/>
      <c r="P114" s="27"/>
      <c r="R114" s="27"/>
      <c r="S114" s="18"/>
      <c r="T114" s="18"/>
    </row>
    <row r="115" spans="1:20" ht="25.5" customHeight="1">
      <c r="A115" s="150"/>
      <c r="B115" s="150"/>
      <c r="D115" s="237" t="s">
        <v>176</v>
      </c>
      <c r="E115" s="237"/>
      <c r="F115" s="60">
        <v>620657</v>
      </c>
      <c r="G115" s="95" t="s">
        <v>184</v>
      </c>
      <c r="H115" s="60">
        <v>380306</v>
      </c>
      <c r="I115" s="95" t="s">
        <v>184</v>
      </c>
      <c r="J115" s="60">
        <v>240351</v>
      </c>
      <c r="K115" s="95" t="s">
        <v>184</v>
      </c>
      <c r="L115" s="95"/>
      <c r="M115" s="61">
        <f>SUM(M116:M117)</f>
        <v>100</v>
      </c>
      <c r="N115" s="27"/>
      <c r="O115" s="41">
        <f>SUM(O116:O117)</f>
        <v>100.00026855875259</v>
      </c>
      <c r="P115" s="27"/>
      <c r="Q115" s="41">
        <f>SUM(Q116:Q117)</f>
        <v>99.999575090080896</v>
      </c>
      <c r="R115" s="27" t="s">
        <v>141</v>
      </c>
      <c r="S115" s="18"/>
      <c r="T115" s="18"/>
    </row>
    <row r="116" spans="1:20">
      <c r="E116" s="203" t="s">
        <v>78</v>
      </c>
      <c r="F116" s="64">
        <v>426629</v>
      </c>
      <c r="G116" s="95" t="s">
        <v>184</v>
      </c>
      <c r="H116" s="64">
        <v>282421</v>
      </c>
      <c r="I116" s="95" t="s">
        <v>184</v>
      </c>
      <c r="J116" s="64">
        <v>144208</v>
      </c>
      <c r="K116" s="95" t="s">
        <v>184</v>
      </c>
      <c r="L116" s="95"/>
      <c r="M116" s="62">
        <f>F116/(F115-F118)*100</f>
        <v>70.203652448074877</v>
      </c>
      <c r="N116" s="27"/>
      <c r="O116" s="62">
        <f>H116/(H115-H118)*100</f>
        <v>75.846631467566155</v>
      </c>
      <c r="P116" s="27"/>
      <c r="Q116" s="62">
        <f>J116/(J115-J118)*100</f>
        <v>61.275409613162012</v>
      </c>
      <c r="R116" s="27" t="s">
        <v>141</v>
      </c>
      <c r="S116" s="18"/>
      <c r="T116" s="18"/>
    </row>
    <row r="117" spans="1:20">
      <c r="E117" s="203" t="s">
        <v>79</v>
      </c>
      <c r="F117" s="64">
        <v>181073</v>
      </c>
      <c r="G117" s="95" t="s">
        <v>184</v>
      </c>
      <c r="H117" s="64">
        <v>89938</v>
      </c>
      <c r="I117" s="95" t="s">
        <v>184</v>
      </c>
      <c r="J117" s="64">
        <v>91135</v>
      </c>
      <c r="K117" s="95" t="s">
        <v>184</v>
      </c>
      <c r="L117" s="95"/>
      <c r="M117" s="62">
        <f>F117/(F115-F118)*100</f>
        <v>29.796347551925123</v>
      </c>
      <c r="N117" s="27"/>
      <c r="O117" s="62">
        <f>H117/(H115-H118)*100</f>
        <v>24.15363709118644</v>
      </c>
      <c r="P117" s="27"/>
      <c r="Q117" s="62">
        <f>J117/(J115-J118)*100</f>
        <v>38.724165476918891</v>
      </c>
      <c r="R117" s="27" t="s">
        <v>141</v>
      </c>
      <c r="S117" s="18"/>
      <c r="T117" s="18"/>
    </row>
    <row r="118" spans="1:20">
      <c r="E118" s="90" t="s">
        <v>29</v>
      </c>
      <c r="F118" s="64">
        <v>12955</v>
      </c>
      <c r="G118" s="95" t="s">
        <v>184</v>
      </c>
      <c r="H118" s="64">
        <v>7948</v>
      </c>
      <c r="I118" s="95" t="s">
        <v>184</v>
      </c>
      <c r="J118" s="64">
        <v>5007</v>
      </c>
      <c r="K118" s="95" t="s">
        <v>58</v>
      </c>
      <c r="L118" s="95"/>
      <c r="M118" s="63" t="s">
        <v>144</v>
      </c>
      <c r="N118" s="27"/>
      <c r="O118" s="43" t="s">
        <v>144</v>
      </c>
      <c r="P118" s="27"/>
      <c r="Q118" s="43" t="s">
        <v>144</v>
      </c>
      <c r="R118" s="27" t="s">
        <v>141</v>
      </c>
      <c r="S118" s="18"/>
      <c r="T118" s="18"/>
    </row>
    <row r="119" spans="1:20">
      <c r="G119" s="95"/>
      <c r="I119" s="95"/>
      <c r="K119" s="95"/>
      <c r="L119" s="95"/>
      <c r="N119" s="27"/>
      <c r="P119" s="27"/>
      <c r="R119" s="27"/>
      <c r="S119" s="18"/>
      <c r="T119" s="18"/>
    </row>
    <row r="120" spans="1:20" ht="12.75" customHeight="1">
      <c r="A120" s="150"/>
      <c r="B120" s="150"/>
      <c r="D120" s="237" t="s">
        <v>177</v>
      </c>
      <c r="E120" s="237"/>
      <c r="F120" s="60">
        <v>620657</v>
      </c>
      <c r="G120" s="95" t="s">
        <v>184</v>
      </c>
      <c r="H120" s="60">
        <v>380306</v>
      </c>
      <c r="I120" s="95" t="s">
        <v>184</v>
      </c>
      <c r="J120" s="60">
        <v>240351</v>
      </c>
      <c r="K120" s="95" t="s">
        <v>184</v>
      </c>
      <c r="L120" s="95"/>
      <c r="M120" s="61">
        <f>SUM(M121:M122)</f>
        <v>100</v>
      </c>
      <c r="N120" s="27"/>
      <c r="O120" s="41">
        <f>SUM(O121:O122)</f>
        <v>100</v>
      </c>
      <c r="P120" s="27"/>
      <c r="Q120" s="41">
        <f>SUM(Q121:Q122)</f>
        <v>100</v>
      </c>
      <c r="R120" s="27" t="s">
        <v>141</v>
      </c>
      <c r="S120" s="18"/>
      <c r="T120" s="18"/>
    </row>
    <row r="121" spans="1:20">
      <c r="E121" s="203" t="s">
        <v>78</v>
      </c>
      <c r="F121" s="64">
        <v>187715</v>
      </c>
      <c r="G121" s="95" t="s">
        <v>184</v>
      </c>
      <c r="H121" s="64">
        <v>126967</v>
      </c>
      <c r="I121" s="95" t="s">
        <v>184</v>
      </c>
      <c r="J121" s="64">
        <v>60748</v>
      </c>
      <c r="K121" s="95" t="s">
        <v>184</v>
      </c>
      <c r="L121" s="95"/>
      <c r="M121" s="62">
        <f>F121/(F120-F123)*100</f>
        <v>30.889317461518967</v>
      </c>
      <c r="N121" s="27"/>
      <c r="O121" s="62">
        <f>H121/(H120-H123)*100</f>
        <v>34.098099141149106</v>
      </c>
      <c r="P121" s="27"/>
      <c r="Q121" s="62">
        <f>J121/(J120-J123)*100</f>
        <v>25.812427765313757</v>
      </c>
      <c r="R121" s="27" t="s">
        <v>141</v>
      </c>
      <c r="S121" s="18"/>
      <c r="T121" s="18"/>
    </row>
    <row r="122" spans="1:20">
      <c r="E122" s="203" t="s">
        <v>79</v>
      </c>
      <c r="F122" s="64">
        <v>419987</v>
      </c>
      <c r="G122" s="95" t="s">
        <v>184</v>
      </c>
      <c r="H122" s="64">
        <v>245391</v>
      </c>
      <c r="I122" s="95" t="s">
        <v>184</v>
      </c>
      <c r="J122" s="64">
        <v>174596</v>
      </c>
      <c r="K122" s="95" t="s">
        <v>184</v>
      </c>
      <c r="L122" s="95"/>
      <c r="M122" s="62">
        <f>F122/(F120-F123)*100</f>
        <v>69.110682538481029</v>
      </c>
      <c r="N122" s="27"/>
      <c r="O122" s="62">
        <f>H122/(H120-H123)*100</f>
        <v>65.901900858850894</v>
      </c>
      <c r="P122" s="27"/>
      <c r="Q122" s="62">
        <f>J122/(J120-J123)*100</f>
        <v>74.187572234686243</v>
      </c>
      <c r="R122" s="27" t="s">
        <v>141</v>
      </c>
      <c r="S122" s="18"/>
      <c r="T122" s="18"/>
    </row>
    <row r="123" spans="1:20">
      <c r="E123" s="90" t="s">
        <v>29</v>
      </c>
      <c r="F123" s="64">
        <v>12955</v>
      </c>
      <c r="G123" s="95" t="s">
        <v>184</v>
      </c>
      <c r="H123" s="64">
        <v>7948</v>
      </c>
      <c r="I123" s="95" t="s">
        <v>184</v>
      </c>
      <c r="J123" s="64">
        <v>5007</v>
      </c>
      <c r="K123" s="95" t="s">
        <v>58</v>
      </c>
      <c r="L123" s="95"/>
      <c r="M123" s="63" t="s">
        <v>144</v>
      </c>
      <c r="N123" s="27"/>
      <c r="O123" s="43" t="s">
        <v>144</v>
      </c>
      <c r="P123" s="27"/>
      <c r="Q123" s="43" t="s">
        <v>144</v>
      </c>
      <c r="R123" s="27"/>
      <c r="S123" s="18"/>
      <c r="T123" s="18"/>
    </row>
    <row r="124" spans="1:20">
      <c r="G124" s="95"/>
      <c r="I124" s="95"/>
      <c r="K124" s="95"/>
      <c r="L124" s="95"/>
      <c r="N124" s="27"/>
      <c r="P124" s="27"/>
      <c r="R124" s="27" t="s">
        <v>141</v>
      </c>
      <c r="S124" s="18"/>
      <c r="T124" s="18"/>
    </row>
    <row r="125" spans="1:20" ht="12.75" customHeight="1">
      <c r="A125" s="150"/>
      <c r="B125" s="150"/>
      <c r="D125" s="237" t="s">
        <v>178</v>
      </c>
      <c r="E125" s="237"/>
      <c r="F125" s="60">
        <v>620657</v>
      </c>
      <c r="G125" s="95" t="s">
        <v>184</v>
      </c>
      <c r="H125" s="60">
        <v>380306</v>
      </c>
      <c r="I125" s="95" t="s">
        <v>184</v>
      </c>
      <c r="J125" s="60">
        <v>240351</v>
      </c>
      <c r="K125" s="95" t="s">
        <v>184</v>
      </c>
      <c r="L125" s="95"/>
      <c r="M125" s="61">
        <f>SUM(M126:M127)</f>
        <v>100</v>
      </c>
      <c r="N125" s="27"/>
      <c r="O125" s="41">
        <f>SUM(O126:O127)</f>
        <v>100</v>
      </c>
      <c r="P125" s="27"/>
      <c r="Q125" s="41">
        <f>SUM(Q126:Q127)</f>
        <v>100</v>
      </c>
      <c r="R125" s="27" t="s">
        <v>141</v>
      </c>
      <c r="S125" s="18"/>
      <c r="T125" s="18"/>
    </row>
    <row r="126" spans="1:20">
      <c r="E126" s="203" t="s">
        <v>78</v>
      </c>
      <c r="F126" s="64">
        <v>273426</v>
      </c>
      <c r="G126" s="95" t="s">
        <v>184</v>
      </c>
      <c r="H126" s="64">
        <v>169568</v>
      </c>
      <c r="I126" s="95" t="s">
        <v>184</v>
      </c>
      <c r="J126" s="64">
        <v>103858</v>
      </c>
      <c r="K126" s="95" t="s">
        <v>184</v>
      </c>
      <c r="L126" s="95"/>
      <c r="M126" s="62">
        <f>F126/(F125-F128)*100</f>
        <v>45.074058504982567</v>
      </c>
      <c r="N126" s="27"/>
      <c r="O126" s="62">
        <f>H126/(H125-H128)*100</f>
        <v>45.596278469439888</v>
      </c>
      <c r="P126" s="27"/>
      <c r="Q126" s="62">
        <f>J126/(J125-J128)*100</f>
        <v>44.246671637022047</v>
      </c>
      <c r="R126" s="27" t="s">
        <v>141</v>
      </c>
      <c r="S126" s="18"/>
      <c r="T126" s="18"/>
    </row>
    <row r="127" spans="1:20">
      <c r="E127" s="203" t="s">
        <v>79</v>
      </c>
      <c r="F127" s="64">
        <v>333189</v>
      </c>
      <c r="G127" s="95" t="s">
        <v>184</v>
      </c>
      <c r="H127" s="64">
        <v>202322</v>
      </c>
      <c r="I127" s="95" t="s">
        <v>184</v>
      </c>
      <c r="J127" s="64">
        <v>130867</v>
      </c>
      <c r="K127" s="95" t="s">
        <v>184</v>
      </c>
      <c r="L127" s="95"/>
      <c r="M127" s="62">
        <f>F127/(F125-F128)*100</f>
        <v>54.925941495017426</v>
      </c>
      <c r="N127" s="27"/>
      <c r="O127" s="62">
        <f>H127/(H125-H128)*100</f>
        <v>54.403721530560112</v>
      </c>
      <c r="P127" s="27"/>
      <c r="Q127" s="62">
        <f>J127/(J125-J128)*100</f>
        <v>55.753328362977953</v>
      </c>
      <c r="R127" s="27" t="s">
        <v>141</v>
      </c>
      <c r="S127" s="18"/>
      <c r="T127" s="18"/>
    </row>
    <row r="128" spans="1:20">
      <c r="E128" s="90" t="s">
        <v>29</v>
      </c>
      <c r="F128" s="64">
        <v>14042</v>
      </c>
      <c r="G128" s="95" t="s">
        <v>184</v>
      </c>
      <c r="H128" s="64">
        <v>8416</v>
      </c>
      <c r="I128" s="95" t="s">
        <v>184</v>
      </c>
      <c r="J128" s="64">
        <v>5626</v>
      </c>
      <c r="K128" s="95" t="s">
        <v>58</v>
      </c>
      <c r="L128" s="95"/>
      <c r="M128" s="63" t="s">
        <v>144</v>
      </c>
      <c r="N128" s="27"/>
      <c r="O128" s="43" t="s">
        <v>144</v>
      </c>
      <c r="P128" s="27"/>
      <c r="Q128" s="43" t="s">
        <v>144</v>
      </c>
      <c r="R128" s="27"/>
      <c r="S128" s="18"/>
      <c r="T128" s="18"/>
    </row>
    <row r="129" spans="1:20">
      <c r="F129" s="64"/>
      <c r="G129" s="95"/>
      <c r="H129" s="64"/>
      <c r="I129" s="95"/>
      <c r="J129" s="64"/>
      <c r="K129" s="95"/>
      <c r="L129" s="95"/>
      <c r="M129" s="63"/>
      <c r="N129" s="44"/>
      <c r="O129" s="43"/>
      <c r="P129" s="43"/>
      <c r="Q129" s="43"/>
      <c r="R129" s="27"/>
      <c r="S129" s="18"/>
      <c r="T129" s="18"/>
    </row>
    <row r="130" spans="1:20" ht="30.75" customHeight="1">
      <c r="A130" s="150"/>
      <c r="B130" s="150"/>
      <c r="D130" s="237" t="s">
        <v>179</v>
      </c>
      <c r="E130" s="237"/>
      <c r="F130" s="60">
        <v>620657</v>
      </c>
      <c r="G130" s="95" t="s">
        <v>184</v>
      </c>
      <c r="H130" s="60">
        <v>380306</v>
      </c>
      <c r="I130" s="95" t="s">
        <v>184</v>
      </c>
      <c r="J130" s="60">
        <v>240351</v>
      </c>
      <c r="K130" s="95" t="s">
        <v>184</v>
      </c>
      <c r="L130" s="95"/>
      <c r="M130" s="61">
        <f>SUM(M131:M132)</f>
        <v>100</v>
      </c>
      <c r="N130" s="27"/>
      <c r="O130" s="41">
        <f>SUM(O131:O132)</f>
        <v>100.00026855875259</v>
      </c>
      <c r="P130" s="27"/>
      <c r="Q130" s="41">
        <f>SUM(Q131:Q132)</f>
        <v>99.999573969538815</v>
      </c>
      <c r="R130" s="27" t="s">
        <v>141</v>
      </c>
      <c r="S130" s="18"/>
      <c r="T130" s="18"/>
    </row>
    <row r="131" spans="1:20">
      <c r="E131" s="203" t="s">
        <v>78</v>
      </c>
      <c r="F131" s="64">
        <v>107694</v>
      </c>
      <c r="G131" s="95" t="s">
        <v>184</v>
      </c>
      <c r="H131" s="64">
        <v>72615</v>
      </c>
      <c r="I131" s="95" t="s">
        <v>184</v>
      </c>
      <c r="J131" s="64">
        <v>35079</v>
      </c>
      <c r="K131" s="95" t="s">
        <v>184</v>
      </c>
      <c r="L131" s="95"/>
      <c r="M131" s="62">
        <f>F131/(F$130-F$133)*100</f>
        <v>17.739584208419608</v>
      </c>
      <c r="N131" s="27"/>
      <c r="O131" s="42">
        <f>H131/(H$130-H$133)*100</f>
        <v>19.501393819925987</v>
      </c>
      <c r="P131" s="27"/>
      <c r="Q131" s="42">
        <f>J131/(J$130-J$133)*100</f>
        <v>14.944722547662156</v>
      </c>
      <c r="R131" s="27" t="s">
        <v>141</v>
      </c>
      <c r="S131" s="18"/>
      <c r="T131" s="18"/>
    </row>
    <row r="132" spans="1:20">
      <c r="E132" s="203" t="s">
        <v>79</v>
      </c>
      <c r="F132" s="64">
        <v>499389</v>
      </c>
      <c r="G132" s="95" t="s">
        <v>184</v>
      </c>
      <c r="H132" s="64">
        <v>299744</v>
      </c>
      <c r="I132" s="95" t="s">
        <v>184</v>
      </c>
      <c r="J132" s="64">
        <v>199645</v>
      </c>
      <c r="K132" s="95" t="s">
        <v>184</v>
      </c>
      <c r="L132" s="95"/>
      <c r="M132" s="62">
        <f>F132/(F$130-F$133)*100</f>
        <v>82.260415791580385</v>
      </c>
      <c r="N132" s="27"/>
      <c r="O132" s="42">
        <f>H132/(H$130-H$133)*100</f>
        <v>80.498874738826615</v>
      </c>
      <c r="P132" s="27"/>
      <c r="Q132" s="42">
        <f>J132/(J$130-J$133)*100</f>
        <v>85.054851421876663</v>
      </c>
      <c r="R132" s="27" t="s">
        <v>141</v>
      </c>
      <c r="S132" s="18"/>
      <c r="T132" s="18"/>
    </row>
    <row r="133" spans="1:20">
      <c r="E133" s="90" t="s">
        <v>29</v>
      </c>
      <c r="F133" s="64">
        <v>13574</v>
      </c>
      <c r="G133" s="95" t="s">
        <v>184</v>
      </c>
      <c r="H133" s="64">
        <v>7948</v>
      </c>
      <c r="I133" s="95" t="s">
        <v>184</v>
      </c>
      <c r="J133" s="64">
        <v>5626</v>
      </c>
      <c r="K133" s="95" t="s">
        <v>58</v>
      </c>
      <c r="L133" s="95"/>
      <c r="M133" s="63"/>
      <c r="N133" s="44"/>
      <c r="O133" s="43"/>
      <c r="P133" s="43"/>
      <c r="Q133" s="43"/>
      <c r="R133" s="44"/>
      <c r="S133" s="18"/>
      <c r="T133" s="18"/>
    </row>
    <row r="134" spans="1:20" ht="6" customHeight="1" thickBot="1">
      <c r="A134" s="89"/>
      <c r="B134" s="89"/>
      <c r="C134" s="89"/>
      <c r="D134" s="89"/>
      <c r="E134" s="97"/>
      <c r="F134" s="97"/>
      <c r="G134" s="97"/>
      <c r="H134" s="97"/>
      <c r="I134" s="97"/>
      <c r="J134" s="97"/>
      <c r="K134" s="97" t="s">
        <v>58</v>
      </c>
      <c r="L134" s="97" t="s">
        <v>58</v>
      </c>
      <c r="M134" s="97"/>
      <c r="N134" s="89"/>
      <c r="O134" s="89"/>
      <c r="P134" s="89"/>
      <c r="Q134" s="89"/>
      <c r="R134" s="89" t="s">
        <v>58</v>
      </c>
      <c r="S134" s="7"/>
      <c r="T134" s="7"/>
    </row>
    <row r="135" spans="1:20" s="9" customFormat="1" ht="6" customHeight="1">
      <c r="E135" s="66"/>
      <c r="F135" s="66"/>
      <c r="G135" s="66"/>
      <c r="H135" s="66"/>
      <c r="I135" s="66"/>
      <c r="J135" s="66"/>
      <c r="K135" s="66"/>
      <c r="L135" s="66"/>
      <c r="M135" s="66"/>
    </row>
    <row r="136" spans="1:20" s="9" customFormat="1" ht="11.25" customHeight="1">
      <c r="A136" s="10" t="s">
        <v>40</v>
      </c>
      <c r="B136" s="19">
        <v>1</v>
      </c>
      <c r="C136" s="239" t="s">
        <v>116</v>
      </c>
      <c r="D136" s="239"/>
      <c r="E136" s="239"/>
      <c r="F136" s="239"/>
      <c r="G136" s="239"/>
      <c r="H136" s="239"/>
      <c r="I136" s="239"/>
      <c r="J136" s="239"/>
      <c r="K136" s="239"/>
      <c r="L136" s="239"/>
      <c r="M136" s="239"/>
      <c r="N136" s="239"/>
      <c r="O136" s="239"/>
      <c r="P136" s="239"/>
      <c r="Q136" s="239"/>
      <c r="R136" s="239"/>
      <c r="S136" s="35"/>
      <c r="T136" s="35"/>
    </row>
    <row r="137" spans="1:20" s="9" customFormat="1" ht="11.25" customHeight="1">
      <c r="A137" s="10"/>
      <c r="B137" s="22">
        <v>0</v>
      </c>
      <c r="C137" s="143" t="s">
        <v>35</v>
      </c>
      <c r="D137" s="143"/>
      <c r="E137" s="184"/>
      <c r="F137" s="184"/>
      <c r="G137" s="184"/>
      <c r="H137" s="184"/>
      <c r="I137" s="184"/>
      <c r="J137" s="184"/>
      <c r="K137" s="184"/>
      <c r="L137" s="107"/>
      <c r="M137" s="107"/>
      <c r="N137" s="149"/>
      <c r="O137" s="149"/>
      <c r="P137" s="149"/>
      <c r="Q137" s="149"/>
      <c r="R137" s="149"/>
      <c r="S137" s="35"/>
      <c r="T137" s="35"/>
    </row>
    <row r="138" spans="1:20" s="9" customFormat="1" ht="11.25">
      <c r="B138" s="13" t="s">
        <v>58</v>
      </c>
      <c r="C138" s="143" t="s">
        <v>128</v>
      </c>
      <c r="D138" s="143"/>
      <c r="E138" s="184"/>
      <c r="F138" s="184"/>
      <c r="G138" s="184"/>
      <c r="H138" s="184"/>
      <c r="I138" s="184"/>
      <c r="J138" s="184"/>
      <c r="K138" s="184"/>
      <c r="L138" s="184"/>
      <c r="M138" s="184"/>
      <c r="N138" s="143"/>
      <c r="O138" s="143"/>
      <c r="P138" s="143"/>
      <c r="Q138" s="143"/>
      <c r="R138" s="143"/>
      <c r="S138" s="31"/>
      <c r="T138" s="31"/>
    </row>
    <row r="139" spans="1:20" s="9" customFormat="1">
      <c r="B139" s="13" t="s">
        <v>144</v>
      </c>
      <c r="C139" s="143" t="s">
        <v>145</v>
      </c>
      <c r="E139" s="66"/>
      <c r="F139" s="90"/>
      <c r="G139" s="90"/>
      <c r="H139" s="90"/>
      <c r="I139" s="90"/>
      <c r="J139" s="90"/>
      <c r="K139" s="90"/>
      <c r="L139" s="184"/>
      <c r="M139" s="184"/>
      <c r="N139" s="143"/>
      <c r="O139" s="143"/>
      <c r="P139" s="143"/>
      <c r="Q139" s="143"/>
      <c r="R139" s="143"/>
      <c r="S139" s="31"/>
      <c r="T139" s="31"/>
    </row>
  </sheetData>
  <mergeCells count="58">
    <mergeCell ref="A15:D15"/>
    <mergeCell ref="F9:G12"/>
    <mergeCell ref="H12:I12"/>
    <mergeCell ref="J12:K12"/>
    <mergeCell ref="H9:K9"/>
    <mergeCell ref="A9:E12"/>
    <mergeCell ref="A2:R2"/>
    <mergeCell ref="A1:R1"/>
    <mergeCell ref="M6:R6"/>
    <mergeCell ref="M9:N12"/>
    <mergeCell ref="O9:R9"/>
    <mergeCell ref="O12:P12"/>
    <mergeCell ref="Q12:R12"/>
    <mergeCell ref="A3:R3"/>
    <mergeCell ref="F6:K6"/>
    <mergeCell ref="D130:E130"/>
    <mergeCell ref="D60:E60"/>
    <mergeCell ref="D50:E50"/>
    <mergeCell ref="D65:E65"/>
    <mergeCell ref="C136:R136"/>
    <mergeCell ref="D98:E98"/>
    <mergeCell ref="B55:D55"/>
    <mergeCell ref="D97:E97"/>
    <mergeCell ref="D57:E57"/>
    <mergeCell ref="D58:E58"/>
    <mergeCell ref="D100:E100"/>
    <mergeCell ref="C96:E96"/>
    <mergeCell ref="D99:E99"/>
    <mergeCell ref="D62:E62"/>
    <mergeCell ref="D90:E90"/>
    <mergeCell ref="D80:E80"/>
    <mergeCell ref="D17:E17"/>
    <mergeCell ref="D18:E18"/>
    <mergeCell ref="D23:E23"/>
    <mergeCell ref="D63:E63"/>
    <mergeCell ref="D59:E59"/>
    <mergeCell ref="D61:E61"/>
    <mergeCell ref="D40:E40"/>
    <mergeCell ref="D45:E45"/>
    <mergeCell ref="D30:E30"/>
    <mergeCell ref="D35:E35"/>
    <mergeCell ref="D25:E25"/>
    <mergeCell ref="D19:E19"/>
    <mergeCell ref="D20:E20"/>
    <mergeCell ref="D21:E21"/>
    <mergeCell ref="D22:E22"/>
    <mergeCell ref="C56:E56"/>
    <mergeCell ref="D85:E85"/>
    <mergeCell ref="D75:E75"/>
    <mergeCell ref="D70:E70"/>
    <mergeCell ref="D120:E120"/>
    <mergeCell ref="D125:E125"/>
    <mergeCell ref="D101:E101"/>
    <mergeCell ref="D102:E102"/>
    <mergeCell ref="D110:E110"/>
    <mergeCell ref="D115:E115"/>
    <mergeCell ref="D103:E103"/>
    <mergeCell ref="D105:E105"/>
  </mergeCells>
  <phoneticPr fontId="0" type="noConversion"/>
  <hyperlinks>
    <hyperlink ref="U1" location="Índice!A1" display="Ir a Índice" xr:uid="{00000000-0004-0000-0500-000000000000}"/>
  </hyperlinks>
  <printOptions horizontalCentered="1"/>
  <pageMargins left="0.59055118110236227" right="0.59055118110236227" top="0.98425196850393704" bottom="0.39370078740157483" header="0.39370078740157483" footer="0.39370078740157483"/>
  <pageSetup paperSize="9" scale="55" orientation="portrait" r:id="rId1"/>
  <headerFooter alignWithMargins="0"/>
  <rowBreaks count="1" manualBreakCount="1">
    <brk id="54" max="32" man="1"/>
  </rowBreaks>
  <colBreaks count="1" manualBreakCount="1">
    <brk id="18" max="13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80"/>
  <sheetViews>
    <sheetView showGridLines="0" zoomScaleNormal="100" zoomScaleSheetLayoutView="50" workbookViewId="0">
      <selection activeCell="K26" sqref="K26"/>
    </sheetView>
  </sheetViews>
  <sheetFormatPr defaultColWidth="11.42578125" defaultRowHeight="12.75"/>
  <cols>
    <col min="1" max="1" width="5.7109375" style="45" customWidth="1"/>
    <col min="2" max="2" width="7.7109375" style="45" customWidth="1"/>
    <col min="3" max="3" width="30.85546875" style="45" customWidth="1"/>
    <col min="4" max="4" width="13.7109375" style="90" bestFit="1" customWidth="1"/>
    <col min="5" max="5" width="3.7109375" style="90" customWidth="1"/>
    <col min="6" max="6" width="12" style="90" bestFit="1" customWidth="1"/>
    <col min="7" max="7" width="3.7109375" style="90" customWidth="1"/>
    <col min="8" max="8" width="13.28515625" style="90" bestFit="1" customWidth="1"/>
    <col min="9" max="9" width="3.7109375" style="90" customWidth="1"/>
    <col min="10" max="10" width="13.28515625" style="90" bestFit="1" customWidth="1"/>
    <col min="11" max="11" width="3.7109375" style="90" customWidth="1"/>
    <col min="12" max="12" width="13.28515625" style="90" bestFit="1" customWidth="1"/>
    <col min="13" max="13" width="3.7109375" style="90" customWidth="1"/>
    <col min="14" max="14" width="13.28515625" style="90" bestFit="1" customWidth="1"/>
    <col min="15" max="15" width="2.28515625" style="90" customWidth="1"/>
    <col min="16" max="16" width="10.140625" style="90" customWidth="1"/>
    <col min="17" max="17" width="1.7109375" style="90" bestFit="1" customWidth="1"/>
    <col min="18" max="18" width="3" style="45" customWidth="1"/>
    <col min="19" max="20" width="3.140625" style="45" customWidth="1"/>
    <col min="21" max="16384" width="11.42578125" style="45"/>
  </cols>
  <sheetData>
    <row r="1" spans="1:21" s="103" customFormat="1" ht="15">
      <c r="A1" s="233" t="s">
        <v>135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195"/>
      <c r="S1" s="199"/>
      <c r="T1" s="156"/>
      <c r="U1" s="141" t="s">
        <v>183</v>
      </c>
    </row>
    <row r="2" spans="1:21" s="103" customFormat="1" ht="15">
      <c r="A2" s="233" t="s">
        <v>166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195"/>
      <c r="S2" s="199"/>
      <c r="T2" s="156"/>
    </row>
    <row r="3" spans="1:21" s="103" customFormat="1" ht="15">
      <c r="A3" s="233" t="s">
        <v>195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195"/>
      <c r="S3" s="199"/>
      <c r="T3" s="156"/>
    </row>
    <row r="4" spans="1:21" ht="6.95" customHeight="1" thickBot="1">
      <c r="A4" s="65"/>
      <c r="B4" s="65"/>
      <c r="C4" s="65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55"/>
    </row>
    <row r="5" spans="1:21" ht="6" customHeight="1"/>
    <row r="6" spans="1:21">
      <c r="A6" s="106"/>
      <c r="B6" s="106"/>
      <c r="C6" s="106"/>
      <c r="D6" s="209" t="s">
        <v>142</v>
      </c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</row>
    <row r="7" spans="1:21" ht="6" customHeight="1">
      <c r="A7" s="106"/>
      <c r="B7" s="106"/>
      <c r="C7" s="106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</row>
    <row r="8" spans="1:21" ht="6" customHeight="1">
      <c r="A8" s="106"/>
      <c r="B8" s="106"/>
      <c r="C8" s="106"/>
    </row>
    <row r="9" spans="1:21" ht="12.75" customHeight="1">
      <c r="A9" s="230" t="s">
        <v>81</v>
      </c>
      <c r="B9" s="230"/>
      <c r="C9" s="230"/>
      <c r="D9" s="243" t="s">
        <v>0</v>
      </c>
      <c r="E9" s="198"/>
      <c r="F9" s="244" t="s">
        <v>62</v>
      </c>
      <c r="G9" s="244"/>
      <c r="H9" s="244"/>
      <c r="I9" s="244"/>
      <c r="J9" s="244"/>
      <c r="K9" s="244"/>
      <c r="L9" s="244"/>
      <c r="M9" s="244"/>
      <c r="N9" s="244"/>
      <c r="O9" s="244"/>
      <c r="P9" s="244"/>
      <c r="Q9" s="244"/>
      <c r="R9" s="104"/>
    </row>
    <row r="10" spans="1:21" ht="6" customHeight="1">
      <c r="A10" s="230"/>
      <c r="B10" s="230"/>
      <c r="C10" s="230"/>
      <c r="D10" s="243"/>
      <c r="E10" s="198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58"/>
    </row>
    <row r="11" spans="1:21" ht="6" customHeight="1">
      <c r="A11" s="230"/>
      <c r="B11" s="230"/>
      <c r="C11" s="230"/>
      <c r="D11" s="243"/>
      <c r="E11" s="198"/>
      <c r="F11" s="94"/>
      <c r="G11" s="94"/>
      <c r="H11" s="94"/>
      <c r="I11" s="94"/>
      <c r="J11" s="94"/>
      <c r="K11" s="94"/>
      <c r="L11" s="94"/>
      <c r="M11" s="94"/>
      <c r="N11" s="94"/>
      <c r="O11" s="92"/>
      <c r="P11" s="94"/>
      <c r="Q11" s="92"/>
    </row>
    <row r="12" spans="1:21" ht="28.5" customHeight="1">
      <c r="A12" s="230"/>
      <c r="B12" s="230"/>
      <c r="C12" s="230"/>
      <c r="D12" s="243"/>
      <c r="E12" s="198"/>
      <c r="F12" s="196" t="s">
        <v>57</v>
      </c>
      <c r="G12" s="196"/>
      <c r="H12" s="196" t="s">
        <v>51</v>
      </c>
      <c r="I12" s="196"/>
      <c r="J12" s="196" t="s">
        <v>52</v>
      </c>
      <c r="K12" s="196"/>
      <c r="L12" s="196" t="s">
        <v>53</v>
      </c>
      <c r="M12" s="196"/>
      <c r="N12" s="241" t="s">
        <v>63</v>
      </c>
      <c r="O12" s="241"/>
      <c r="P12" s="245" t="s">
        <v>29</v>
      </c>
      <c r="Q12" s="245"/>
      <c r="R12" s="199"/>
    </row>
    <row r="13" spans="1:21" s="55" customFormat="1" ht="6" customHeight="1">
      <c r="A13" s="54"/>
      <c r="B13" s="54"/>
      <c r="C13" s="54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174"/>
      <c r="Q13" s="174"/>
    </row>
    <row r="14" spans="1:21" ht="6" customHeight="1">
      <c r="P14" s="166"/>
      <c r="Q14" s="166"/>
    </row>
    <row r="15" spans="1:21">
      <c r="A15" s="234" t="s">
        <v>0</v>
      </c>
      <c r="B15" s="234"/>
      <c r="C15" s="234"/>
      <c r="D15" s="202">
        <v>763503</v>
      </c>
      <c r="E15" s="60" t="s">
        <v>184</v>
      </c>
      <c r="F15" s="60">
        <v>12907</v>
      </c>
      <c r="G15" s="60" t="s">
        <v>184</v>
      </c>
      <c r="H15" s="60">
        <v>100802</v>
      </c>
      <c r="I15" s="60" t="s">
        <v>184</v>
      </c>
      <c r="J15" s="60">
        <v>137311</v>
      </c>
      <c r="K15" s="60" t="s">
        <v>184</v>
      </c>
      <c r="L15" s="60">
        <v>188763</v>
      </c>
      <c r="M15" s="60" t="s">
        <v>184</v>
      </c>
      <c r="N15" s="60">
        <v>323148</v>
      </c>
      <c r="O15" s="95" t="s">
        <v>184</v>
      </c>
      <c r="P15" s="60">
        <v>575</v>
      </c>
      <c r="Q15" s="166" t="s">
        <v>58</v>
      </c>
      <c r="R15" s="59"/>
    </row>
    <row r="16" spans="1:21">
      <c r="C16" s="45" t="s">
        <v>37</v>
      </c>
      <c r="D16" s="64">
        <v>31585</v>
      </c>
      <c r="E16" s="64" t="s">
        <v>184</v>
      </c>
      <c r="F16" s="64">
        <v>163</v>
      </c>
      <c r="G16" s="64" t="s">
        <v>58</v>
      </c>
      <c r="H16" s="64">
        <v>847</v>
      </c>
      <c r="I16" s="64" t="s">
        <v>58</v>
      </c>
      <c r="J16" s="64">
        <v>4717</v>
      </c>
      <c r="K16" s="64" t="s">
        <v>58</v>
      </c>
      <c r="L16" s="64">
        <v>5589</v>
      </c>
      <c r="M16" s="64" t="s">
        <v>58</v>
      </c>
      <c r="N16" s="64">
        <v>20269</v>
      </c>
      <c r="O16" s="95" t="s">
        <v>184</v>
      </c>
      <c r="P16" s="64">
        <v>0</v>
      </c>
      <c r="Q16" s="166"/>
      <c r="R16" s="59"/>
    </row>
    <row r="17" spans="2:18">
      <c r="C17" s="45" t="s">
        <v>38</v>
      </c>
      <c r="D17" s="64">
        <v>68637</v>
      </c>
      <c r="E17" s="64" t="s">
        <v>184</v>
      </c>
      <c r="F17" s="64">
        <v>208</v>
      </c>
      <c r="G17" s="64" t="s">
        <v>58</v>
      </c>
      <c r="H17" s="64">
        <v>1638</v>
      </c>
      <c r="I17" s="64" t="s">
        <v>58</v>
      </c>
      <c r="J17" s="64">
        <v>3333</v>
      </c>
      <c r="K17" s="64" t="s">
        <v>58</v>
      </c>
      <c r="L17" s="64">
        <v>9169</v>
      </c>
      <c r="M17" s="64" t="s">
        <v>184</v>
      </c>
      <c r="N17" s="64">
        <v>54158</v>
      </c>
      <c r="O17" s="95" t="s">
        <v>184</v>
      </c>
      <c r="P17" s="64">
        <v>131</v>
      </c>
      <c r="Q17" s="166" t="s">
        <v>58</v>
      </c>
      <c r="R17" s="59"/>
    </row>
    <row r="18" spans="2:18">
      <c r="C18" s="45" t="s">
        <v>39</v>
      </c>
      <c r="D18" s="64">
        <v>117781</v>
      </c>
      <c r="E18" s="64" t="s">
        <v>184</v>
      </c>
      <c r="F18" s="64">
        <v>159</v>
      </c>
      <c r="G18" s="64" t="s">
        <v>58</v>
      </c>
      <c r="H18" s="64">
        <v>6402</v>
      </c>
      <c r="I18" s="64" t="s">
        <v>184</v>
      </c>
      <c r="J18" s="64">
        <v>7857</v>
      </c>
      <c r="K18" s="64" t="s">
        <v>184</v>
      </c>
      <c r="L18" s="64">
        <v>24042</v>
      </c>
      <c r="M18" s="64" t="s">
        <v>184</v>
      </c>
      <c r="N18" s="64">
        <v>79222</v>
      </c>
      <c r="O18" s="95" t="s">
        <v>184</v>
      </c>
      <c r="P18" s="64">
        <v>99</v>
      </c>
      <c r="Q18" s="166" t="s">
        <v>58</v>
      </c>
      <c r="R18" s="59"/>
    </row>
    <row r="19" spans="2:18">
      <c r="C19" s="45" t="s">
        <v>54</v>
      </c>
      <c r="D19" s="64">
        <v>190940</v>
      </c>
      <c r="E19" s="64" t="s">
        <v>184</v>
      </c>
      <c r="F19" s="64">
        <v>2129</v>
      </c>
      <c r="G19" s="64" t="s">
        <v>58</v>
      </c>
      <c r="H19" s="64">
        <v>23067</v>
      </c>
      <c r="I19" s="64" t="s">
        <v>184</v>
      </c>
      <c r="J19" s="64">
        <v>45786</v>
      </c>
      <c r="K19" s="64" t="s">
        <v>184</v>
      </c>
      <c r="L19" s="64">
        <v>59018</v>
      </c>
      <c r="M19" s="64" t="s">
        <v>184</v>
      </c>
      <c r="N19" s="64">
        <v>60809</v>
      </c>
      <c r="O19" s="95" t="s">
        <v>184</v>
      </c>
      <c r="P19" s="64">
        <v>131</v>
      </c>
      <c r="Q19" s="166" t="s">
        <v>58</v>
      </c>
      <c r="R19" s="59"/>
    </row>
    <row r="20" spans="2:18">
      <c r="C20" s="45" t="s">
        <v>127</v>
      </c>
      <c r="D20" s="64">
        <v>187066</v>
      </c>
      <c r="E20" s="64" t="s">
        <v>184</v>
      </c>
      <c r="F20" s="64">
        <v>7256</v>
      </c>
      <c r="G20" s="64" t="s">
        <v>184</v>
      </c>
      <c r="H20" s="64">
        <v>37952</v>
      </c>
      <c r="I20" s="64" t="s">
        <v>184</v>
      </c>
      <c r="J20" s="64">
        <v>35949</v>
      </c>
      <c r="K20" s="64" t="s">
        <v>184</v>
      </c>
      <c r="L20" s="64">
        <v>52516</v>
      </c>
      <c r="M20" s="64" t="s">
        <v>184</v>
      </c>
      <c r="N20" s="64">
        <v>53179</v>
      </c>
      <c r="O20" s="95" t="s">
        <v>184</v>
      </c>
      <c r="P20" s="64">
        <v>214</v>
      </c>
      <c r="Q20" s="166" t="s">
        <v>58</v>
      </c>
      <c r="R20" s="59"/>
    </row>
    <row r="21" spans="2:18">
      <c r="C21" s="45" t="s">
        <v>126</v>
      </c>
      <c r="D21" s="64">
        <v>165676</v>
      </c>
      <c r="E21" s="64" t="s">
        <v>184</v>
      </c>
      <c r="F21" s="64">
        <v>2545</v>
      </c>
      <c r="G21" s="64" t="s">
        <v>58</v>
      </c>
      <c r="H21" s="64">
        <v>30768</v>
      </c>
      <c r="I21" s="64" t="s">
        <v>184</v>
      </c>
      <c r="J21" s="64">
        <v>39136</v>
      </c>
      <c r="K21" s="64" t="s">
        <v>184</v>
      </c>
      <c r="L21" s="64">
        <v>38333</v>
      </c>
      <c r="M21" s="64" t="s">
        <v>184</v>
      </c>
      <c r="N21" s="64">
        <v>54894</v>
      </c>
      <c r="O21" s="95" t="s">
        <v>184</v>
      </c>
      <c r="P21" s="64">
        <v>0</v>
      </c>
      <c r="Q21" s="166"/>
      <c r="R21" s="59"/>
    </row>
    <row r="22" spans="2:18">
      <c r="C22" s="90" t="s">
        <v>29</v>
      </c>
      <c r="D22" s="64">
        <v>1821</v>
      </c>
      <c r="E22" s="64" t="s">
        <v>58</v>
      </c>
      <c r="F22" s="64">
        <v>447</v>
      </c>
      <c r="G22" s="64" t="s">
        <v>58</v>
      </c>
      <c r="H22" s="64">
        <v>128</v>
      </c>
      <c r="I22" s="64" t="s">
        <v>58</v>
      </c>
      <c r="J22" s="64">
        <v>533</v>
      </c>
      <c r="K22" s="64" t="s">
        <v>58</v>
      </c>
      <c r="L22" s="64">
        <v>96</v>
      </c>
      <c r="M22" s="64" t="s">
        <v>58</v>
      </c>
      <c r="N22" s="64">
        <v>617</v>
      </c>
      <c r="O22" s="95" t="s">
        <v>58</v>
      </c>
      <c r="P22" s="64">
        <v>0</v>
      </c>
      <c r="Q22" s="166"/>
      <c r="R22" s="59"/>
    </row>
    <row r="23" spans="2:18">
      <c r="F23" s="64"/>
      <c r="G23" s="64"/>
      <c r="H23" s="64"/>
      <c r="I23" s="64"/>
      <c r="J23" s="64"/>
      <c r="K23" s="64"/>
      <c r="L23" s="64"/>
      <c r="M23" s="64"/>
      <c r="N23" s="64"/>
      <c r="O23" s="95"/>
      <c r="P23" s="166"/>
      <c r="Q23" s="166"/>
      <c r="R23" s="59"/>
    </row>
    <row r="24" spans="2:18">
      <c r="B24" s="234" t="s">
        <v>14</v>
      </c>
      <c r="C24" s="234"/>
      <c r="D24" s="202">
        <v>142137</v>
      </c>
      <c r="E24" s="60" t="s">
        <v>184</v>
      </c>
      <c r="F24" s="60">
        <v>5515</v>
      </c>
      <c r="G24" s="60" t="s">
        <v>184</v>
      </c>
      <c r="H24" s="60">
        <v>39195</v>
      </c>
      <c r="I24" s="60" t="s">
        <v>184</v>
      </c>
      <c r="J24" s="60">
        <v>25401</v>
      </c>
      <c r="K24" s="60" t="s">
        <v>184</v>
      </c>
      <c r="L24" s="60">
        <v>22947</v>
      </c>
      <c r="M24" s="60" t="s">
        <v>184</v>
      </c>
      <c r="N24" s="60">
        <v>49081</v>
      </c>
      <c r="O24" s="95" t="s">
        <v>184</v>
      </c>
      <c r="P24" s="60">
        <v>0</v>
      </c>
      <c r="Q24" s="166"/>
      <c r="R24" s="59"/>
    </row>
    <row r="25" spans="2:18">
      <c r="C25" s="45" t="s">
        <v>37</v>
      </c>
      <c r="D25" s="64">
        <v>8414</v>
      </c>
      <c r="E25" s="64" t="s">
        <v>184</v>
      </c>
      <c r="F25" s="64">
        <v>38</v>
      </c>
      <c r="G25" s="64" t="s">
        <v>58</v>
      </c>
      <c r="H25" s="64">
        <v>105</v>
      </c>
      <c r="I25" s="64" t="s">
        <v>58</v>
      </c>
      <c r="J25" s="64">
        <v>1445</v>
      </c>
      <c r="K25" s="64" t="s">
        <v>58</v>
      </c>
      <c r="L25" s="64">
        <v>1711</v>
      </c>
      <c r="M25" s="64" t="s">
        <v>58</v>
      </c>
      <c r="N25" s="64">
        <v>5115</v>
      </c>
      <c r="O25" s="95" t="s">
        <v>184</v>
      </c>
      <c r="P25" s="64">
        <v>0</v>
      </c>
      <c r="Q25" s="166"/>
      <c r="R25" s="59"/>
    </row>
    <row r="26" spans="2:18">
      <c r="C26" s="45" t="s">
        <v>38</v>
      </c>
      <c r="D26" s="64">
        <v>14938</v>
      </c>
      <c r="E26" s="64" t="s">
        <v>184</v>
      </c>
      <c r="F26" s="64">
        <v>208</v>
      </c>
      <c r="G26" s="64" t="s">
        <v>58</v>
      </c>
      <c r="H26" s="64">
        <v>1578</v>
      </c>
      <c r="I26" s="64" t="s">
        <v>58</v>
      </c>
      <c r="J26" s="64">
        <v>434</v>
      </c>
      <c r="K26" s="64" t="s">
        <v>58</v>
      </c>
      <c r="L26" s="64">
        <v>380</v>
      </c>
      <c r="M26" s="64" t="s">
        <v>58</v>
      </c>
      <c r="N26" s="64">
        <v>12338</v>
      </c>
      <c r="O26" s="95" t="s">
        <v>184</v>
      </c>
      <c r="P26" s="64">
        <v>0</v>
      </c>
      <c r="Q26" s="166"/>
      <c r="R26" s="59"/>
    </row>
    <row r="27" spans="2:18">
      <c r="C27" s="45" t="s">
        <v>39</v>
      </c>
      <c r="D27" s="64">
        <v>22367</v>
      </c>
      <c r="E27" s="64" t="s">
        <v>184</v>
      </c>
      <c r="F27" s="64">
        <v>159</v>
      </c>
      <c r="G27" s="64" t="s">
        <v>58</v>
      </c>
      <c r="H27" s="64">
        <v>3852</v>
      </c>
      <c r="I27" s="64" t="s">
        <v>58</v>
      </c>
      <c r="J27" s="64">
        <v>1948</v>
      </c>
      <c r="K27" s="64" t="s">
        <v>58</v>
      </c>
      <c r="L27" s="64">
        <v>5477</v>
      </c>
      <c r="M27" s="64" t="s">
        <v>58</v>
      </c>
      <c r="N27" s="64">
        <v>10931</v>
      </c>
      <c r="O27" s="95" t="s">
        <v>184</v>
      </c>
      <c r="P27" s="64">
        <v>0</v>
      </c>
      <c r="Q27" s="166"/>
      <c r="R27" s="59"/>
    </row>
    <row r="28" spans="2:18">
      <c r="C28" s="45" t="s">
        <v>54</v>
      </c>
      <c r="D28" s="64">
        <v>38081</v>
      </c>
      <c r="E28" s="64" t="s">
        <v>184</v>
      </c>
      <c r="F28" s="64">
        <v>1657</v>
      </c>
      <c r="G28" s="64" t="s">
        <v>58</v>
      </c>
      <c r="H28" s="64">
        <v>11074</v>
      </c>
      <c r="I28" s="64" t="s">
        <v>184</v>
      </c>
      <c r="J28" s="64">
        <v>11252</v>
      </c>
      <c r="K28" s="64" t="s">
        <v>184</v>
      </c>
      <c r="L28" s="64">
        <v>6043</v>
      </c>
      <c r="M28" s="64" t="s">
        <v>184</v>
      </c>
      <c r="N28" s="64">
        <v>8055</v>
      </c>
      <c r="O28" s="95" t="s">
        <v>184</v>
      </c>
      <c r="P28" s="64">
        <v>0</v>
      </c>
      <c r="Q28" s="166"/>
      <c r="R28" s="59"/>
    </row>
    <row r="29" spans="2:18">
      <c r="C29" s="45" t="s">
        <v>127</v>
      </c>
      <c r="D29" s="64">
        <v>32581</v>
      </c>
      <c r="E29" s="64" t="s">
        <v>184</v>
      </c>
      <c r="F29" s="64">
        <v>2923</v>
      </c>
      <c r="G29" s="64" t="s">
        <v>184</v>
      </c>
      <c r="H29" s="64">
        <v>13028</v>
      </c>
      <c r="I29" s="64" t="s">
        <v>184</v>
      </c>
      <c r="J29" s="64">
        <v>5797</v>
      </c>
      <c r="K29" s="64" t="s">
        <v>184</v>
      </c>
      <c r="L29" s="64">
        <v>4581</v>
      </c>
      <c r="M29" s="64" t="s">
        <v>58</v>
      </c>
      <c r="N29" s="64">
        <v>6252</v>
      </c>
      <c r="O29" s="95" t="s">
        <v>184</v>
      </c>
      <c r="P29" s="64">
        <v>0</v>
      </c>
      <c r="Q29" s="166"/>
      <c r="R29" s="59"/>
    </row>
    <row r="30" spans="2:18">
      <c r="C30" s="45" t="s">
        <v>126</v>
      </c>
      <c r="D30" s="64">
        <v>25478</v>
      </c>
      <c r="E30" s="64" t="s">
        <v>184</v>
      </c>
      <c r="F30" s="64">
        <v>530</v>
      </c>
      <c r="G30" s="64" t="s">
        <v>58</v>
      </c>
      <c r="H30" s="64">
        <v>9430</v>
      </c>
      <c r="I30" s="64" t="s">
        <v>184</v>
      </c>
      <c r="J30" s="64">
        <v>4525</v>
      </c>
      <c r="K30" s="64" t="s">
        <v>58</v>
      </c>
      <c r="L30" s="64">
        <v>4755</v>
      </c>
      <c r="M30" s="64" t="s">
        <v>58</v>
      </c>
      <c r="N30" s="64">
        <v>6238</v>
      </c>
      <c r="O30" s="95" t="s">
        <v>184</v>
      </c>
      <c r="P30" s="64">
        <v>0</v>
      </c>
      <c r="Q30" s="166"/>
      <c r="R30" s="59"/>
    </row>
    <row r="31" spans="2:18">
      <c r="C31" s="90" t="s">
        <v>29</v>
      </c>
      <c r="D31" s="64">
        <v>280</v>
      </c>
      <c r="E31" s="64" t="s">
        <v>58</v>
      </c>
      <c r="F31" s="64">
        <v>0</v>
      </c>
      <c r="G31" s="64"/>
      <c r="H31" s="64">
        <v>128</v>
      </c>
      <c r="I31" s="64" t="s">
        <v>58</v>
      </c>
      <c r="J31" s="64">
        <v>0</v>
      </c>
      <c r="K31" s="64"/>
      <c r="L31" s="64">
        <v>0</v>
      </c>
      <c r="M31" s="64"/>
      <c r="N31" s="64">
        <v>152</v>
      </c>
      <c r="O31" s="95" t="s">
        <v>58</v>
      </c>
      <c r="P31" s="64">
        <v>0</v>
      </c>
      <c r="Q31" s="166"/>
      <c r="R31" s="59"/>
    </row>
    <row r="32" spans="2:18"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95"/>
      <c r="P32" s="166"/>
      <c r="Q32" s="166"/>
      <c r="R32" s="59"/>
    </row>
    <row r="33" spans="1:19">
      <c r="B33" s="234" t="s">
        <v>95</v>
      </c>
      <c r="C33" s="234"/>
      <c r="D33" s="60">
        <v>621366</v>
      </c>
      <c r="E33" s="60" t="s">
        <v>184</v>
      </c>
      <c r="F33" s="60">
        <v>7392</v>
      </c>
      <c r="G33" s="60" t="s">
        <v>184</v>
      </c>
      <c r="H33" s="60">
        <v>61607</v>
      </c>
      <c r="I33" s="60" t="s">
        <v>184</v>
      </c>
      <c r="J33" s="60">
        <v>111910</v>
      </c>
      <c r="K33" s="60" t="s">
        <v>184</v>
      </c>
      <c r="L33" s="60">
        <v>165816</v>
      </c>
      <c r="M33" s="60" t="s">
        <v>184</v>
      </c>
      <c r="N33" s="60">
        <v>274067</v>
      </c>
      <c r="O33" s="95" t="s">
        <v>184</v>
      </c>
      <c r="P33" s="60">
        <v>575</v>
      </c>
      <c r="Q33" s="166" t="s">
        <v>58</v>
      </c>
      <c r="R33" s="59"/>
    </row>
    <row r="34" spans="1:19">
      <c r="C34" s="45" t="s">
        <v>37</v>
      </c>
      <c r="D34" s="64">
        <v>23171</v>
      </c>
      <c r="E34" s="64" t="s">
        <v>184</v>
      </c>
      <c r="F34" s="64">
        <v>125</v>
      </c>
      <c r="G34" s="64" t="s">
        <v>58</v>
      </c>
      <c r="H34" s="64">
        <v>742</v>
      </c>
      <c r="I34" s="64" t="s">
        <v>58</v>
      </c>
      <c r="J34" s="64">
        <v>3272</v>
      </c>
      <c r="K34" s="64" t="s">
        <v>58</v>
      </c>
      <c r="L34" s="64">
        <v>3878</v>
      </c>
      <c r="M34" s="64" t="s">
        <v>58</v>
      </c>
      <c r="N34" s="64">
        <v>15154</v>
      </c>
      <c r="O34" s="95" t="s">
        <v>184</v>
      </c>
      <c r="P34" s="64">
        <v>0</v>
      </c>
      <c r="Q34" s="166"/>
      <c r="R34" s="59"/>
    </row>
    <row r="35" spans="1:19">
      <c r="C35" s="45" t="s">
        <v>38</v>
      </c>
      <c r="D35" s="64">
        <v>53699</v>
      </c>
      <c r="E35" s="64" t="s">
        <v>184</v>
      </c>
      <c r="F35" s="64">
        <v>0</v>
      </c>
      <c r="G35" s="64"/>
      <c r="H35" s="64">
        <v>60</v>
      </c>
      <c r="I35" s="64" t="s">
        <v>58</v>
      </c>
      <c r="J35" s="64">
        <v>2899</v>
      </c>
      <c r="K35" s="64" t="s">
        <v>58</v>
      </c>
      <c r="L35" s="64">
        <v>8789</v>
      </c>
      <c r="M35" s="64" t="s">
        <v>184</v>
      </c>
      <c r="N35" s="64">
        <v>41820</v>
      </c>
      <c r="O35" s="95" t="s">
        <v>184</v>
      </c>
      <c r="P35" s="64">
        <v>131</v>
      </c>
      <c r="Q35" s="166" t="s">
        <v>58</v>
      </c>
      <c r="R35" s="59"/>
    </row>
    <row r="36" spans="1:19">
      <c r="C36" s="45" t="s">
        <v>39</v>
      </c>
      <c r="D36" s="64">
        <v>95414</v>
      </c>
      <c r="E36" s="64" t="s">
        <v>184</v>
      </c>
      <c r="F36" s="64">
        <v>0</v>
      </c>
      <c r="G36" s="64"/>
      <c r="H36" s="64">
        <v>2550</v>
      </c>
      <c r="I36" s="64" t="s">
        <v>58</v>
      </c>
      <c r="J36" s="64">
        <v>5909</v>
      </c>
      <c r="K36" s="64" t="s">
        <v>58</v>
      </c>
      <c r="L36" s="64">
        <v>18565</v>
      </c>
      <c r="M36" s="64" t="s">
        <v>184</v>
      </c>
      <c r="N36" s="64">
        <v>68291</v>
      </c>
      <c r="O36" s="95" t="s">
        <v>184</v>
      </c>
      <c r="P36" s="64">
        <v>99</v>
      </c>
      <c r="Q36" s="166" t="s">
        <v>58</v>
      </c>
      <c r="R36" s="59"/>
    </row>
    <row r="37" spans="1:19">
      <c r="C37" s="45" t="s">
        <v>54</v>
      </c>
      <c r="D37" s="64">
        <v>152859</v>
      </c>
      <c r="E37" s="64" t="s">
        <v>184</v>
      </c>
      <c r="F37" s="64">
        <v>472</v>
      </c>
      <c r="G37" s="64" t="s">
        <v>58</v>
      </c>
      <c r="H37" s="64">
        <v>11993</v>
      </c>
      <c r="I37" s="64" t="s">
        <v>184</v>
      </c>
      <c r="J37" s="64">
        <v>34534</v>
      </c>
      <c r="K37" s="64" t="s">
        <v>184</v>
      </c>
      <c r="L37" s="64">
        <v>52975</v>
      </c>
      <c r="M37" s="64" t="s">
        <v>184</v>
      </c>
      <c r="N37" s="64">
        <v>52754</v>
      </c>
      <c r="O37" s="95" t="s">
        <v>184</v>
      </c>
      <c r="P37" s="64">
        <v>131</v>
      </c>
      <c r="Q37" s="166" t="s">
        <v>58</v>
      </c>
      <c r="R37" s="59"/>
    </row>
    <row r="38" spans="1:19">
      <c r="C38" s="45" t="s">
        <v>127</v>
      </c>
      <c r="D38" s="64">
        <v>154485</v>
      </c>
      <c r="E38" s="64" t="s">
        <v>184</v>
      </c>
      <c r="F38" s="64">
        <v>4333</v>
      </c>
      <c r="G38" s="64" t="s">
        <v>58</v>
      </c>
      <c r="H38" s="64">
        <v>24924</v>
      </c>
      <c r="I38" s="64" t="s">
        <v>184</v>
      </c>
      <c r="J38" s="64">
        <v>30152</v>
      </c>
      <c r="K38" s="64" t="s">
        <v>184</v>
      </c>
      <c r="L38" s="64">
        <v>47935</v>
      </c>
      <c r="M38" s="64" t="s">
        <v>184</v>
      </c>
      <c r="N38" s="64">
        <v>46927</v>
      </c>
      <c r="O38" s="95" t="s">
        <v>184</v>
      </c>
      <c r="P38" s="64">
        <v>214</v>
      </c>
      <c r="Q38" s="166" t="s">
        <v>58</v>
      </c>
      <c r="R38" s="59"/>
    </row>
    <row r="39" spans="1:19">
      <c r="C39" s="45" t="s">
        <v>126</v>
      </c>
      <c r="D39" s="64">
        <v>140198</v>
      </c>
      <c r="E39" s="64" t="s">
        <v>184</v>
      </c>
      <c r="F39" s="64">
        <v>2015</v>
      </c>
      <c r="G39" s="64" t="s">
        <v>58</v>
      </c>
      <c r="H39" s="64">
        <v>21338</v>
      </c>
      <c r="I39" s="64" t="s">
        <v>184</v>
      </c>
      <c r="J39" s="64">
        <v>34611</v>
      </c>
      <c r="K39" s="64" t="s">
        <v>184</v>
      </c>
      <c r="L39" s="64">
        <v>33578</v>
      </c>
      <c r="M39" s="64" t="s">
        <v>184</v>
      </c>
      <c r="N39" s="64">
        <v>48656</v>
      </c>
      <c r="O39" s="95" t="s">
        <v>184</v>
      </c>
      <c r="P39" s="64">
        <v>0</v>
      </c>
      <c r="Q39" s="166"/>
      <c r="R39" s="59"/>
    </row>
    <row r="40" spans="1:19">
      <c r="C40" s="90" t="s">
        <v>29</v>
      </c>
      <c r="D40" s="64">
        <v>1541</v>
      </c>
      <c r="E40" s="64" t="s">
        <v>58</v>
      </c>
      <c r="F40" s="64">
        <v>447</v>
      </c>
      <c r="G40" s="64" t="s">
        <v>58</v>
      </c>
      <c r="H40" s="64">
        <v>0</v>
      </c>
      <c r="I40" s="64"/>
      <c r="J40" s="64">
        <v>533</v>
      </c>
      <c r="K40" s="64" t="s">
        <v>58</v>
      </c>
      <c r="L40" s="64">
        <v>96</v>
      </c>
      <c r="M40" s="64" t="s">
        <v>58</v>
      </c>
      <c r="N40" s="64">
        <v>465</v>
      </c>
      <c r="O40" s="95" t="s">
        <v>58</v>
      </c>
      <c r="P40" s="64">
        <v>0</v>
      </c>
      <c r="Q40" s="166"/>
      <c r="R40" s="59"/>
    </row>
    <row r="41" spans="1:19" ht="6" customHeight="1">
      <c r="A41" s="54"/>
      <c r="B41" s="54"/>
      <c r="C41" s="54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1"/>
      <c r="P41" s="160"/>
      <c r="Q41" s="95"/>
      <c r="R41" s="59"/>
    </row>
    <row r="42" spans="1:19" ht="6" customHeight="1">
      <c r="Q42" s="168"/>
      <c r="R42" s="55"/>
    </row>
    <row r="43" spans="1:19" ht="13.5" customHeight="1">
      <c r="A43" s="90"/>
      <c r="B43" s="90"/>
      <c r="C43" s="90"/>
      <c r="D43" s="209" t="s">
        <v>143</v>
      </c>
      <c r="E43" s="209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194"/>
      <c r="Q43" s="194"/>
    </row>
    <row r="44" spans="1:19" s="66" customFormat="1" ht="12" customHeight="1">
      <c r="A44" s="90"/>
      <c r="B44" s="90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2"/>
      <c r="Q44" s="92"/>
      <c r="R44" s="184"/>
    </row>
    <row r="45" spans="1:19" s="66" customFormat="1" ht="9.75" customHeight="1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2"/>
      <c r="Q45" s="92"/>
      <c r="R45" s="184"/>
    </row>
    <row r="46" spans="1:19" ht="12.75" customHeight="1">
      <c r="A46" s="236" t="s">
        <v>81</v>
      </c>
      <c r="B46" s="236"/>
      <c r="C46" s="236"/>
      <c r="D46" s="212" t="s">
        <v>0</v>
      </c>
      <c r="E46" s="188"/>
      <c r="F46" s="242" t="s">
        <v>62</v>
      </c>
      <c r="G46" s="242"/>
      <c r="H46" s="242"/>
      <c r="I46" s="242"/>
      <c r="J46" s="242"/>
      <c r="K46" s="242"/>
      <c r="L46" s="242"/>
      <c r="M46" s="242"/>
      <c r="N46" s="242"/>
      <c r="O46" s="242"/>
      <c r="P46" s="169"/>
      <c r="Q46" s="169"/>
    </row>
    <row r="47" spans="1:19" ht="6.95" customHeight="1">
      <c r="A47" s="236"/>
      <c r="B47" s="236"/>
      <c r="C47" s="236"/>
      <c r="D47" s="212"/>
      <c r="E47" s="188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2"/>
      <c r="R47" s="55"/>
      <c r="S47" s="55"/>
    </row>
    <row r="48" spans="1:19" ht="6.95" customHeight="1">
      <c r="A48" s="236"/>
      <c r="B48" s="236"/>
      <c r="C48" s="236"/>
      <c r="D48" s="212"/>
      <c r="E48" s="188"/>
      <c r="F48" s="94"/>
      <c r="G48" s="94"/>
      <c r="H48" s="94"/>
      <c r="I48" s="94"/>
      <c r="J48" s="94"/>
      <c r="K48" s="94"/>
      <c r="L48" s="94"/>
      <c r="M48" s="94"/>
      <c r="N48" s="94"/>
      <c r="S48" s="55"/>
    </row>
    <row r="49" spans="1:19" ht="24" customHeight="1">
      <c r="A49" s="236"/>
      <c r="B49" s="236"/>
      <c r="C49" s="236"/>
      <c r="D49" s="212"/>
      <c r="E49" s="188"/>
      <c r="F49" s="189" t="s">
        <v>57</v>
      </c>
      <c r="G49" s="189"/>
      <c r="H49" s="189" t="s">
        <v>51</v>
      </c>
      <c r="I49" s="189"/>
      <c r="J49" s="189" t="s">
        <v>52</v>
      </c>
      <c r="K49" s="189"/>
      <c r="L49" s="189" t="s">
        <v>53</v>
      </c>
      <c r="M49" s="189"/>
      <c r="N49" s="210" t="s">
        <v>63</v>
      </c>
      <c r="O49" s="210"/>
      <c r="P49" s="189"/>
      <c r="R49" s="199"/>
      <c r="S49" s="55"/>
    </row>
    <row r="50" spans="1:19" ht="6.95" customHeight="1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2"/>
      <c r="R50" s="55"/>
      <c r="S50" s="55"/>
    </row>
    <row r="51" spans="1:19" ht="6.95" customHeight="1">
      <c r="A51" s="90"/>
      <c r="B51" s="90"/>
      <c r="C51" s="90"/>
      <c r="S51" s="55"/>
    </row>
    <row r="52" spans="1:19">
      <c r="A52" s="234" t="s">
        <v>0</v>
      </c>
      <c r="B52" s="234"/>
      <c r="C52" s="234"/>
      <c r="D52" s="61">
        <f>SUM(D53:D58)</f>
        <v>100.00039386515633</v>
      </c>
      <c r="E52" s="61"/>
      <c r="F52" s="61">
        <f>SUM(F53:F58)</f>
        <v>100</v>
      </c>
      <c r="G52" s="61"/>
      <c r="H52" s="61">
        <f>SUM(H53:H58)</f>
        <v>100</v>
      </c>
      <c r="I52" s="61"/>
      <c r="J52" s="61">
        <f>SUM(J53:J58)</f>
        <v>100.00000000000001</v>
      </c>
      <c r="K52" s="61"/>
      <c r="L52" s="61">
        <f>SUM(L53:L58)</f>
        <v>100</v>
      </c>
      <c r="M52" s="61"/>
      <c r="N52" s="61">
        <f>SUM(N53:N58)</f>
        <v>100</v>
      </c>
      <c r="O52" s="95"/>
      <c r="P52" s="95"/>
      <c r="R52" s="59"/>
      <c r="S52" s="55"/>
    </row>
    <row r="53" spans="1:19">
      <c r="A53" s="90"/>
      <c r="B53" s="90"/>
      <c r="C53" s="90" t="s">
        <v>37</v>
      </c>
      <c r="D53" s="62">
        <f>D16/(D$15-D$22)*100</f>
        <v>4.1467436541758902</v>
      </c>
      <c r="E53" s="62"/>
      <c r="F53" s="62">
        <f>F16/(F$15-F$22)*100</f>
        <v>1.3081861958266452</v>
      </c>
      <c r="G53" s="62"/>
      <c r="H53" s="62">
        <f>H16/(H$15-H$22)*100</f>
        <v>0.84132943957724926</v>
      </c>
      <c r="I53" s="62"/>
      <c r="J53" s="62">
        <f>J16/(J$15-J$22)*100</f>
        <v>3.4486540233078422</v>
      </c>
      <c r="K53" s="62"/>
      <c r="L53" s="62">
        <f>L16/(L$15-L$22)*100</f>
        <v>2.9623622573104997</v>
      </c>
      <c r="M53" s="62"/>
      <c r="N53" s="62">
        <f>N16/(N$15-N$22)*100</f>
        <v>6.2843571625673196</v>
      </c>
      <c r="O53" s="95"/>
      <c r="P53" s="95"/>
      <c r="R53" s="59"/>
      <c r="S53" s="55"/>
    </row>
    <row r="54" spans="1:19">
      <c r="A54" s="90"/>
      <c r="B54" s="90"/>
      <c r="C54" s="90" t="s">
        <v>38</v>
      </c>
      <c r="D54" s="62">
        <f t="shared" ref="D54:F58" si="0">D17/(D$15-D$22)*100</f>
        <v>9.0112409115615169</v>
      </c>
      <c r="E54" s="62"/>
      <c r="F54" s="62">
        <f t="shared" si="0"/>
        <v>1.6693418940609952</v>
      </c>
      <c r="G54" s="62"/>
      <c r="H54" s="62">
        <f t="shared" ref="H54" si="1">H17/(H$15-H$22)*100</f>
        <v>1.6270337922403004</v>
      </c>
      <c r="I54" s="62"/>
      <c r="J54" s="62">
        <f t="shared" ref="J54" si="2">J17/(J$15-J$22)*100</f>
        <v>2.4367953910716635</v>
      </c>
      <c r="K54" s="62"/>
      <c r="L54" s="62">
        <f t="shared" ref="L54" si="3">L17/(L$15-L$22)*100</f>
        <v>4.8598854065628858</v>
      </c>
      <c r="M54" s="62"/>
      <c r="N54" s="62">
        <f t="shared" ref="N54" si="4">N17/(N$15-N$22)*100</f>
        <v>16.791564221733722</v>
      </c>
      <c r="O54" s="95"/>
      <c r="P54" s="95"/>
      <c r="R54" s="59"/>
      <c r="S54" s="55"/>
    </row>
    <row r="55" spans="1:19">
      <c r="A55" s="90"/>
      <c r="B55" s="90"/>
      <c r="C55" s="90" t="s">
        <v>39</v>
      </c>
      <c r="D55" s="62">
        <f t="shared" si="0"/>
        <v>15.463277325708106</v>
      </c>
      <c r="E55" s="62"/>
      <c r="F55" s="62">
        <f t="shared" si="0"/>
        <v>1.276083467094703</v>
      </c>
      <c r="G55" s="62"/>
      <c r="H55" s="62">
        <f t="shared" ref="H55" si="5">H18/(H$15-H$22)*100</f>
        <v>6.3591394004410269</v>
      </c>
      <c r="I55" s="62"/>
      <c r="J55" s="62">
        <f t="shared" ref="J55" si="6">J18/(J$15-J$22)*100</f>
        <v>5.744344850780096</v>
      </c>
      <c r="K55" s="62"/>
      <c r="L55" s="62">
        <f t="shared" ref="L55" si="7">L18/(L$15-L$22)*100</f>
        <v>12.743087026348011</v>
      </c>
      <c r="M55" s="62"/>
      <c r="N55" s="62">
        <f t="shared" ref="N55" si="8">N18/(N$15-N$22)*100</f>
        <v>24.562600184168343</v>
      </c>
      <c r="O55" s="95"/>
      <c r="P55" s="95"/>
      <c r="R55" s="59"/>
      <c r="S55" s="55"/>
    </row>
    <row r="56" spans="1:19">
      <c r="A56" s="90"/>
      <c r="B56" s="90"/>
      <c r="C56" s="90" t="s">
        <v>54</v>
      </c>
      <c r="D56" s="62">
        <f t="shared" si="0"/>
        <v>25.068204316236958</v>
      </c>
      <c r="E56" s="62"/>
      <c r="F56" s="62">
        <f t="shared" si="0"/>
        <v>17.086677367576243</v>
      </c>
      <c r="G56" s="62"/>
      <c r="H56" s="62">
        <f t="shared" ref="H56" si="9">H19/(H$15-H$22)*100</f>
        <v>22.912569283032362</v>
      </c>
      <c r="I56" s="62"/>
      <c r="J56" s="62">
        <f t="shared" ref="J56" si="10">J19/(J$15-J$22)*100</f>
        <v>33.474681600842246</v>
      </c>
      <c r="K56" s="62"/>
      <c r="L56" s="62">
        <f t="shared" ref="L56" si="11">L19/(L$15-L$22)*100</f>
        <v>31.281570173904289</v>
      </c>
      <c r="M56" s="62"/>
      <c r="N56" s="62">
        <f t="shared" ref="N56" si="12">N19/(N$15-N$22)*100</f>
        <v>18.853691583134644</v>
      </c>
      <c r="O56" s="95"/>
      <c r="P56" s="95"/>
      <c r="R56" s="59"/>
      <c r="S56" s="55"/>
    </row>
    <row r="57" spans="1:19">
      <c r="A57" s="90"/>
      <c r="B57" s="90"/>
      <c r="C57" s="90" t="s">
        <v>127</v>
      </c>
      <c r="D57" s="62">
        <f t="shared" si="0"/>
        <v>24.559593111035838</v>
      </c>
      <c r="E57" s="62"/>
      <c r="F57" s="62">
        <f t="shared" si="0"/>
        <v>58.234349919743181</v>
      </c>
      <c r="G57" s="62"/>
      <c r="H57" s="62">
        <f t="shared" ref="H57" si="13">H20/(H$15-H$22)*100</f>
        <v>37.697916045850967</v>
      </c>
      <c r="I57" s="62"/>
      <c r="J57" s="62">
        <f t="shared" ref="J57" si="14">J20/(J$15-J$22)*100</f>
        <v>26.282735527643336</v>
      </c>
      <c r="K57" s="62"/>
      <c r="L57" s="62">
        <f t="shared" ref="L57" si="15">L20/(L$15-L$22)*100</f>
        <v>27.835286510094505</v>
      </c>
      <c r="M57" s="62"/>
      <c r="N57" s="62">
        <f t="shared" ref="N57" si="16">N20/(N$15-N$22)*100</f>
        <v>16.488027507433394</v>
      </c>
      <c r="O57" s="95"/>
      <c r="P57" s="95"/>
      <c r="R57" s="59"/>
      <c r="S57" s="55"/>
    </row>
    <row r="58" spans="1:19">
      <c r="A58" s="90"/>
      <c r="B58" s="90"/>
      <c r="C58" s="90" t="s">
        <v>126</v>
      </c>
      <c r="D58" s="62">
        <f t="shared" si="0"/>
        <v>21.751334546438013</v>
      </c>
      <c r="E58" s="62"/>
      <c r="F58" s="62">
        <f t="shared" si="0"/>
        <v>20.425361155698234</v>
      </c>
      <c r="G58" s="62"/>
      <c r="H58" s="62">
        <f t="shared" ref="H58" si="17">H21/(H$15-H$22)*100</f>
        <v>30.562012038858093</v>
      </c>
      <c r="I58" s="62"/>
      <c r="J58" s="62">
        <f t="shared" ref="J58" si="18">J21/(J$15-J$22)*100</f>
        <v>28.612788606354822</v>
      </c>
      <c r="K58" s="62"/>
      <c r="L58" s="62">
        <f t="shared" ref="L58" si="19">L21/(L$15-L$22)*100</f>
        <v>20.317808625779811</v>
      </c>
      <c r="M58" s="62"/>
      <c r="N58" s="62">
        <f t="shared" ref="N58" si="20">N21/(N$15-N$22)*100</f>
        <v>17.019759340962572</v>
      </c>
      <c r="O58" s="95"/>
      <c r="P58" s="95"/>
      <c r="R58" s="59"/>
      <c r="S58" s="55"/>
    </row>
    <row r="59" spans="1:19">
      <c r="A59" s="90"/>
      <c r="B59" s="90"/>
      <c r="C59" s="90"/>
      <c r="D59" s="170"/>
      <c r="E59" s="170"/>
      <c r="F59" s="64"/>
      <c r="G59" s="64"/>
      <c r="H59" s="64"/>
      <c r="I59" s="64"/>
      <c r="J59" s="64"/>
      <c r="K59" s="64"/>
      <c r="L59" s="64"/>
      <c r="M59" s="64"/>
      <c r="N59" s="64"/>
      <c r="O59" s="95"/>
      <c r="P59" s="95"/>
      <c r="R59" s="59"/>
      <c r="S59" s="55"/>
    </row>
    <row r="60" spans="1:19">
      <c r="A60" s="90"/>
      <c r="B60" s="234" t="s">
        <v>14</v>
      </c>
      <c r="C60" s="234"/>
      <c r="D60" s="61">
        <f>SUM(D61:D66)</f>
        <v>100.00140987050341</v>
      </c>
      <c r="E60" s="61"/>
      <c r="F60" s="61">
        <f>SUM(F61:F66)</f>
        <v>100</v>
      </c>
      <c r="G60" s="61"/>
      <c r="H60" s="61">
        <f>SUM(H61:H66)</f>
        <v>100.00000000000001</v>
      </c>
      <c r="I60" s="61"/>
      <c r="J60" s="61">
        <f>SUM(J61:J66)</f>
        <v>100</v>
      </c>
      <c r="K60" s="61"/>
      <c r="L60" s="61">
        <f>SUM(L61:L66)</f>
        <v>100</v>
      </c>
      <c r="M60" s="61"/>
      <c r="N60" s="61">
        <f>SUM(N61:N66)</f>
        <v>100</v>
      </c>
      <c r="O60" s="95"/>
      <c r="P60" s="95"/>
      <c r="R60" s="59"/>
      <c r="S60" s="55"/>
    </row>
    <row r="61" spans="1:19">
      <c r="A61" s="90"/>
      <c r="B61" s="90"/>
      <c r="C61" s="90" t="s">
        <v>37</v>
      </c>
      <c r="D61" s="62">
        <f>D25/(D$24-D$31)*100</f>
        <v>5.9313252077796657</v>
      </c>
      <c r="E61" s="62"/>
      <c r="F61" s="62">
        <f>F25/(F$24-F$31)*100</f>
        <v>0.68902991840435168</v>
      </c>
      <c r="G61" s="62"/>
      <c r="H61" s="62">
        <f>H25/(H$24-H$31)*100</f>
        <v>0.26876903780684464</v>
      </c>
      <c r="I61" s="62"/>
      <c r="J61" s="62">
        <f>J25/(J$24-J$31)*100</f>
        <v>5.6887524113223886</v>
      </c>
      <c r="K61" s="62"/>
      <c r="L61" s="62">
        <f>L25/(L$24-L$31)*100</f>
        <v>7.4563123719876234</v>
      </c>
      <c r="M61" s="62"/>
      <c r="N61" s="62">
        <f>N25/(N$24-N$31)*100</f>
        <v>10.453923031331112</v>
      </c>
      <c r="O61" s="95"/>
      <c r="P61" s="95"/>
      <c r="R61" s="59"/>
      <c r="S61" s="55"/>
    </row>
    <row r="62" spans="1:19">
      <c r="A62" s="90"/>
      <c r="B62" s="90"/>
      <c r="C62" s="90" t="s">
        <v>38</v>
      </c>
      <c r="D62" s="62">
        <f t="shared" ref="D62:F66" si="21">D26/(D$24-D$31)*100</f>
        <v>10.530322789851752</v>
      </c>
      <c r="E62" s="62"/>
      <c r="F62" s="62">
        <f t="shared" si="21"/>
        <v>3.7715321849501362</v>
      </c>
      <c r="G62" s="62"/>
      <c r="H62" s="62">
        <f t="shared" ref="H62" si="22">H26/(H$24-H$31)*100</f>
        <v>4.0392146824685797</v>
      </c>
      <c r="I62" s="62"/>
      <c r="J62" s="62">
        <f t="shared" ref="J62:L62" si="23">J26/(J$24-J$31)*100</f>
        <v>1.7085941498366206</v>
      </c>
      <c r="K62" s="62"/>
      <c r="L62" s="62">
        <f t="shared" si="23"/>
        <v>1.6559898897459364</v>
      </c>
      <c r="M62" s="62"/>
      <c r="N62" s="62">
        <f t="shared" ref="N62" si="24">N26/(N$24-N$31)*100</f>
        <v>25.216129493756256</v>
      </c>
      <c r="O62" s="95"/>
      <c r="P62" s="95"/>
      <c r="R62" s="59"/>
      <c r="S62" s="55"/>
    </row>
    <row r="63" spans="1:19">
      <c r="A63" s="90"/>
      <c r="B63" s="90"/>
      <c r="C63" s="90" t="s">
        <v>39</v>
      </c>
      <c r="D63" s="62">
        <f t="shared" si="21"/>
        <v>15.767286774709744</v>
      </c>
      <c r="E63" s="62"/>
      <c r="F63" s="62">
        <f t="shared" si="21"/>
        <v>2.883046237533998</v>
      </c>
      <c r="G63" s="62"/>
      <c r="H63" s="62">
        <f t="shared" ref="H63" si="25">H27/(H$24-H$31)*100</f>
        <v>9.8599841298282431</v>
      </c>
      <c r="I63" s="62"/>
      <c r="J63" s="62">
        <f t="shared" ref="J63:L63" si="26">J27/(J$24-J$31)*100</f>
        <v>7.6689894098657536</v>
      </c>
      <c r="K63" s="62"/>
      <c r="L63" s="62">
        <f t="shared" si="26"/>
        <v>23.868043752996034</v>
      </c>
      <c r="M63" s="62"/>
      <c r="N63" s="62">
        <f t="shared" ref="N63" si="27">N27/(N$24-N$31)*100</f>
        <v>22.340534243495679</v>
      </c>
      <c r="O63" s="95"/>
      <c r="P63" s="95"/>
      <c r="R63" s="59"/>
      <c r="S63" s="55"/>
    </row>
    <row r="64" spans="1:19">
      <c r="A64" s="90"/>
      <c r="B64" s="90"/>
      <c r="C64" s="90" t="s">
        <v>54</v>
      </c>
      <c r="D64" s="62">
        <f t="shared" si="21"/>
        <v>26.844639319878471</v>
      </c>
      <c r="E64" s="62"/>
      <c r="F64" s="62">
        <f t="shared" si="21"/>
        <v>30.045330915684499</v>
      </c>
      <c r="G64" s="62"/>
      <c r="H64" s="62">
        <f t="shared" ref="H64" si="28">H28/(H$24-H$31)*100</f>
        <v>28.346174520695218</v>
      </c>
      <c r="I64" s="62"/>
      <c r="J64" s="62">
        <f t="shared" ref="J64:L64" si="29">J28/(J$24-J$31)*100</f>
        <v>44.297468603598283</v>
      </c>
      <c r="K64" s="62"/>
      <c r="L64" s="62">
        <f t="shared" si="29"/>
        <v>26.334597115091295</v>
      </c>
      <c r="M64" s="62"/>
      <c r="N64" s="62">
        <f t="shared" ref="N64" si="30">N28/(N$24-N$31)*100</f>
        <v>16.462629524412925</v>
      </c>
      <c r="O64" s="95"/>
      <c r="P64" s="95"/>
      <c r="R64" s="59"/>
      <c r="S64" s="55"/>
    </row>
    <row r="65" spans="1:19">
      <c r="A65" s="90"/>
      <c r="B65" s="90"/>
      <c r="C65" s="90" t="s">
        <v>127</v>
      </c>
      <c r="D65" s="62">
        <f t="shared" si="21"/>
        <v>22.967495435544244</v>
      </c>
      <c r="E65" s="62"/>
      <c r="F65" s="62">
        <f t="shared" si="21"/>
        <v>53.000906618313692</v>
      </c>
      <c r="G65" s="62"/>
      <c r="H65" s="62">
        <f t="shared" ref="H65" si="31">H29/(H$24-H$31)*100</f>
        <v>33.347838329024498</v>
      </c>
      <c r="I65" s="62"/>
      <c r="J65" s="62">
        <f t="shared" ref="J65:L65" si="32">J29/(J$24-J$31)*100</f>
        <v>22.821936144246287</v>
      </c>
      <c r="K65" s="62"/>
      <c r="L65" s="62">
        <f t="shared" si="32"/>
        <v>19.963393907700354</v>
      </c>
      <c r="M65" s="62"/>
      <c r="N65" s="62">
        <f t="shared" ref="N65" si="33">N29/(N$24-N$31)*100</f>
        <v>12.77769829753316</v>
      </c>
      <c r="O65" s="95"/>
      <c r="P65" s="95"/>
      <c r="R65" s="59"/>
      <c r="S65" s="55"/>
    </row>
    <row r="66" spans="1:19">
      <c r="A66" s="90"/>
      <c r="B66" s="90"/>
      <c r="C66" s="90" t="s">
        <v>126</v>
      </c>
      <c r="D66" s="62">
        <f>D30/(D$24-D$31)*100</f>
        <v>17.960340342739521</v>
      </c>
      <c r="E66" s="62"/>
      <c r="F66" s="62">
        <f t="shared" si="21"/>
        <v>9.6101541251133273</v>
      </c>
      <c r="G66" s="62"/>
      <c r="H66" s="62">
        <f t="shared" ref="H66" si="34">H30/(H$24-H$31)*100</f>
        <v>24.138019300176619</v>
      </c>
      <c r="I66" s="62"/>
      <c r="J66" s="62">
        <f t="shared" ref="J66:L66" si="35">J30/(J$24-J$31)*100</f>
        <v>17.814259281130663</v>
      </c>
      <c r="K66" s="62"/>
      <c r="L66" s="62">
        <f t="shared" si="35"/>
        <v>20.721662962478753</v>
      </c>
      <c r="M66" s="62"/>
      <c r="N66" s="62">
        <f t="shared" ref="N66" si="36">N30/(N$24-N$31)*100</f>
        <v>12.749085409470867</v>
      </c>
      <c r="O66" s="95"/>
      <c r="P66" s="95"/>
      <c r="R66" s="59"/>
      <c r="S66" s="55"/>
    </row>
    <row r="67" spans="1:19">
      <c r="A67" s="90"/>
      <c r="B67" s="90"/>
      <c r="C67" s="90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95"/>
      <c r="P67" s="95"/>
      <c r="R67" s="59"/>
      <c r="S67" s="55"/>
    </row>
    <row r="68" spans="1:19">
      <c r="A68" s="90"/>
      <c r="B68" s="234" t="s">
        <v>95</v>
      </c>
      <c r="C68" s="234"/>
      <c r="D68" s="61">
        <f>SUM(D69:D74)</f>
        <v>100.00016133586092</v>
      </c>
      <c r="E68" s="61"/>
      <c r="F68" s="61">
        <f>SUM(F69:F74)</f>
        <v>100</v>
      </c>
      <c r="G68" s="61"/>
      <c r="H68" s="61">
        <f>SUM(H69:H74)</f>
        <v>100</v>
      </c>
      <c r="I68" s="61"/>
      <c r="J68" s="61">
        <f>SUM(J69:J74)</f>
        <v>100</v>
      </c>
      <c r="K68" s="61"/>
      <c r="L68" s="61">
        <f>SUM(L69:L74)</f>
        <v>100</v>
      </c>
      <c r="M68" s="61"/>
      <c r="N68" s="61">
        <f>SUM(N69:N74)</f>
        <v>100</v>
      </c>
      <c r="O68" s="95"/>
      <c r="P68" s="95"/>
      <c r="R68" s="59"/>
      <c r="S68" s="55"/>
    </row>
    <row r="69" spans="1:19">
      <c r="A69" s="90"/>
      <c r="B69" s="90"/>
      <c r="C69" s="90" t="s">
        <v>37</v>
      </c>
      <c r="D69" s="62">
        <f>D34/(D$33-D$40)*100</f>
        <v>3.7383132335739928</v>
      </c>
      <c r="E69" s="62"/>
      <c r="F69" s="62">
        <f>F34/(F$33-F$40)*100</f>
        <v>1.7998560115190785</v>
      </c>
      <c r="G69" s="62"/>
      <c r="H69" s="62">
        <f>H34/(H$33-H$40)*100</f>
        <v>1.2044085899329622</v>
      </c>
      <c r="I69" s="62"/>
      <c r="J69" s="62">
        <f>J34/(J$33-J$40)*100</f>
        <v>2.9377699165896014</v>
      </c>
      <c r="K69" s="62"/>
      <c r="L69" s="62">
        <f>L34/(L$33-L$40)*100</f>
        <v>2.3400917209751388</v>
      </c>
      <c r="M69" s="62"/>
      <c r="N69" s="62">
        <f>N34/(N$33-N$40)*100</f>
        <v>5.5387022024692802</v>
      </c>
      <c r="O69" s="95"/>
      <c r="P69" s="95"/>
      <c r="R69" s="59"/>
      <c r="S69" s="55"/>
    </row>
    <row r="70" spans="1:19">
      <c r="A70" s="90"/>
      <c r="B70" s="90"/>
      <c r="C70" s="90" t="s">
        <v>38</v>
      </c>
      <c r="D70" s="62">
        <f t="shared" ref="D70:F74" si="37">D35/(D$33-D$40)*100</f>
        <v>8.6635743959988698</v>
      </c>
      <c r="E70" s="62"/>
      <c r="F70" s="62">
        <f t="shared" si="37"/>
        <v>0</v>
      </c>
      <c r="G70" s="62"/>
      <c r="H70" s="62">
        <f t="shared" ref="H70" si="38">H35/(H$33-H$40)*100</f>
        <v>9.7391530183258399E-2</v>
      </c>
      <c r="I70" s="62"/>
      <c r="J70" s="62">
        <f t="shared" ref="J70" si="39">J35/(J$33-J$40)*100</f>
        <v>2.6028713289099183</v>
      </c>
      <c r="K70" s="62"/>
      <c r="L70" s="62">
        <f t="shared" ref="L70" si="40">L35/(L$33-L$40)*100</f>
        <v>5.3035240164132276</v>
      </c>
      <c r="M70" s="62"/>
      <c r="N70" s="62">
        <f>N35/(N$33-N$40)*100</f>
        <v>15.284975987017638</v>
      </c>
      <c r="O70" s="95"/>
      <c r="P70" s="95"/>
      <c r="R70" s="59"/>
      <c r="S70" s="55"/>
    </row>
    <row r="71" spans="1:19">
      <c r="A71" s="90"/>
      <c r="B71" s="90"/>
      <c r="C71" s="90" t="s">
        <v>39</v>
      </c>
      <c r="D71" s="62">
        <f t="shared" si="37"/>
        <v>15.393699834630741</v>
      </c>
      <c r="E71" s="62"/>
      <c r="F71" s="62">
        <f t="shared" si="37"/>
        <v>0</v>
      </c>
      <c r="G71" s="62"/>
      <c r="H71" s="62">
        <f t="shared" ref="H71" si="41">H36/(H$33-H$40)*100</f>
        <v>4.1391400327884815</v>
      </c>
      <c r="I71" s="62"/>
      <c r="J71" s="62">
        <f t="shared" ref="J71" si="42">J36/(J$33-J$40)*100</f>
        <v>5.3054041678263912</v>
      </c>
      <c r="K71" s="62"/>
      <c r="L71" s="62">
        <f t="shared" ref="L71" si="43">L36/(L$33-L$40)*100</f>
        <v>11.202630943760559</v>
      </c>
      <c r="M71" s="62"/>
      <c r="N71" s="62">
        <f t="shared" ref="N71" si="44">N36/(N$33-N$40)*100</f>
        <v>24.959978362731267</v>
      </c>
      <c r="O71" s="95"/>
      <c r="P71" s="95"/>
      <c r="R71" s="59"/>
      <c r="S71" s="55"/>
    </row>
    <row r="72" spans="1:19">
      <c r="A72" s="90"/>
      <c r="B72" s="90"/>
      <c r="C72" s="90" t="s">
        <v>54</v>
      </c>
      <c r="D72" s="62">
        <f t="shared" si="37"/>
        <v>24.661638365667731</v>
      </c>
      <c r="E72" s="62"/>
      <c r="F72" s="62">
        <f t="shared" si="37"/>
        <v>6.7962562994960409</v>
      </c>
      <c r="G72" s="62"/>
      <c r="H72" s="62">
        <f t="shared" ref="H72" si="45">H37/(H$33-H$40)*100</f>
        <v>19.46694369146363</v>
      </c>
      <c r="I72" s="62"/>
      <c r="J72" s="62">
        <f t="shared" ref="J72" si="46">J37/(J$33-J$40)*100</f>
        <v>31.006401680777902</v>
      </c>
      <c r="K72" s="62"/>
      <c r="L72" s="62">
        <f t="shared" ref="L72" si="47">L37/(L$33-L$40)*100</f>
        <v>31.966570118271783</v>
      </c>
      <c r="M72" s="62"/>
      <c r="N72" s="62">
        <f t="shared" ref="N72" si="48">N37/(N$33-N$40)*100</f>
        <v>19.281291803422491</v>
      </c>
      <c r="O72" s="95"/>
      <c r="P72" s="95"/>
      <c r="R72" s="59"/>
      <c r="S72" s="55"/>
    </row>
    <row r="73" spans="1:19">
      <c r="A73" s="90"/>
      <c r="B73" s="90"/>
      <c r="C73" s="90" t="s">
        <v>127</v>
      </c>
      <c r="D73" s="62">
        <f t="shared" si="37"/>
        <v>24.923970475537448</v>
      </c>
      <c r="E73" s="62"/>
      <c r="F73" s="62">
        <f t="shared" si="37"/>
        <v>62.390208783297339</v>
      </c>
      <c r="G73" s="62"/>
      <c r="H73" s="62">
        <f t="shared" ref="H73" si="49">H38/(H$33-H$40)*100</f>
        <v>40.45644163812554</v>
      </c>
      <c r="I73" s="62"/>
      <c r="J73" s="62">
        <f t="shared" ref="J73" si="50">J38/(J$33-J$40)*100</f>
        <v>27.072016664122756</v>
      </c>
      <c r="K73" s="62"/>
      <c r="L73" s="62">
        <f t="shared" ref="L73" si="51">L38/(L$33-L$40)*100</f>
        <v>28.925295679459328</v>
      </c>
      <c r="M73" s="62"/>
      <c r="N73" s="62">
        <f t="shared" ref="N73" si="52">N38/(N$33-N$40)*100</f>
        <v>17.151555909679022</v>
      </c>
      <c r="O73" s="95"/>
      <c r="P73" s="95"/>
      <c r="R73" s="59"/>
      <c r="S73" s="55"/>
    </row>
    <row r="74" spans="1:19">
      <c r="A74" s="90"/>
      <c r="B74" s="90"/>
      <c r="C74" s="90" t="s">
        <v>126</v>
      </c>
      <c r="D74" s="62">
        <f t="shared" si="37"/>
        <v>22.618965030452141</v>
      </c>
      <c r="E74" s="62"/>
      <c r="F74" s="62">
        <f t="shared" si="37"/>
        <v>29.013678905687545</v>
      </c>
      <c r="G74" s="62"/>
      <c r="H74" s="62">
        <f t="shared" ref="H74" si="53">H39/(H$33-H$40)*100</f>
        <v>34.635674517506125</v>
      </c>
      <c r="I74" s="62"/>
      <c r="J74" s="62">
        <f t="shared" ref="J74" si="54">J39/(J$33-J$40)*100</f>
        <v>31.075536241773438</v>
      </c>
      <c r="K74" s="62"/>
      <c r="L74" s="62">
        <f t="shared" ref="L74" si="55">L39/(L$33-L$40)*100</f>
        <v>20.261887521119963</v>
      </c>
      <c r="M74" s="62"/>
      <c r="N74" s="62">
        <f t="shared" ref="N74" si="56">N39/(N$33-N$40)*100</f>
        <v>17.783495734680301</v>
      </c>
      <c r="O74" s="95"/>
      <c r="P74" s="95"/>
      <c r="R74" s="59"/>
      <c r="S74" s="55"/>
    </row>
    <row r="75" spans="1:19" ht="6.75" customHeight="1" thickBot="1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5"/>
      <c r="R75" s="59"/>
      <c r="S75" s="55"/>
    </row>
    <row r="76" spans="1:19" ht="6.75" customHeight="1">
      <c r="A76" s="90"/>
      <c r="B76" s="90"/>
      <c r="C76" s="90"/>
      <c r="R76" s="59"/>
      <c r="S76" s="55"/>
    </row>
    <row r="77" spans="1:19">
      <c r="A77" s="67" t="s">
        <v>40</v>
      </c>
      <c r="B77" s="70">
        <v>0</v>
      </c>
      <c r="C77" s="214" t="s">
        <v>35</v>
      </c>
      <c r="D77" s="214"/>
      <c r="E77" s="214"/>
      <c r="F77" s="214"/>
      <c r="G77" s="214"/>
      <c r="H77" s="214"/>
      <c r="I77" s="214"/>
      <c r="J77" s="214"/>
      <c r="K77" s="214"/>
      <c r="L77" s="214"/>
      <c r="M77" s="214"/>
      <c r="N77" s="214"/>
      <c r="O77" s="214"/>
      <c r="P77" s="76"/>
      <c r="Q77" s="76"/>
      <c r="R77" s="59"/>
      <c r="S77" s="55"/>
    </row>
    <row r="78" spans="1:19" ht="12.75" customHeight="1">
      <c r="A78" s="67"/>
      <c r="B78" s="71" t="s">
        <v>58</v>
      </c>
      <c r="C78" s="214" t="s">
        <v>128</v>
      </c>
      <c r="D78" s="214"/>
      <c r="E78" s="214"/>
      <c r="F78" s="214"/>
      <c r="G78" s="214"/>
      <c r="H78" s="214"/>
      <c r="I78" s="214"/>
      <c r="J78" s="214"/>
      <c r="K78" s="214"/>
      <c r="L78" s="214"/>
      <c r="M78" s="214"/>
      <c r="N78" s="214"/>
      <c r="O78" s="214"/>
      <c r="P78" s="76"/>
      <c r="Q78" s="76"/>
      <c r="R78" s="55"/>
      <c r="S78" s="55"/>
    </row>
    <row r="79" spans="1:19" ht="6.95" customHeight="1">
      <c r="A79" s="90"/>
      <c r="B79" s="71"/>
      <c r="C79" s="184"/>
      <c r="D79" s="66"/>
      <c r="E79" s="66"/>
      <c r="P79" s="92"/>
      <c r="Q79" s="92"/>
      <c r="R79" s="55"/>
      <c r="S79" s="55"/>
    </row>
    <row r="80" spans="1:19">
      <c r="A80" s="90"/>
      <c r="B80" s="90"/>
      <c r="C80" s="90"/>
      <c r="R80" s="55"/>
      <c r="S80" s="55"/>
    </row>
  </sheetData>
  <mergeCells count="22">
    <mergeCell ref="A3:Q3"/>
    <mergeCell ref="A2:Q2"/>
    <mergeCell ref="N49:O49"/>
    <mergeCell ref="A1:Q1"/>
    <mergeCell ref="D6:Q6"/>
    <mergeCell ref="P12:Q12"/>
    <mergeCell ref="B68:C68"/>
    <mergeCell ref="C77:O77"/>
    <mergeCell ref="C78:O78"/>
    <mergeCell ref="N12:O12"/>
    <mergeCell ref="A52:C52"/>
    <mergeCell ref="B24:C24"/>
    <mergeCell ref="B33:C33"/>
    <mergeCell ref="A46:C49"/>
    <mergeCell ref="D46:D49"/>
    <mergeCell ref="A15:C15"/>
    <mergeCell ref="D43:O43"/>
    <mergeCell ref="B60:C60"/>
    <mergeCell ref="F46:O46"/>
    <mergeCell ref="D9:D12"/>
    <mergeCell ref="F9:Q9"/>
    <mergeCell ref="A9:C12"/>
  </mergeCells>
  <phoneticPr fontId="0" type="noConversion"/>
  <hyperlinks>
    <hyperlink ref="U1" location="Índice!A1" display="Ir a Índice" xr:uid="{00000000-0004-0000-0600-000000000000}"/>
  </hyperlinks>
  <printOptions horizontalCentered="1"/>
  <pageMargins left="1.1811023622047245" right="0.39370078740157483" top="0.78740157480314965" bottom="0.78740157480314965" header="0.39370078740157483" footer="0.39370078740157483"/>
  <pageSetup paperSize="9" scale="54" orientation="portrait" r:id="rId1"/>
  <headerFooter alignWithMargins="0"/>
  <colBreaks count="1" manualBreakCount="1">
    <brk id="18" max="7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153"/>
  <sheetViews>
    <sheetView showGridLines="0" zoomScaleNormal="100" zoomScaleSheetLayoutView="69" workbookViewId="0">
      <selection sqref="A1:R1"/>
    </sheetView>
  </sheetViews>
  <sheetFormatPr defaultColWidth="11.42578125" defaultRowHeight="12.75"/>
  <cols>
    <col min="1" max="2" width="6" style="90" customWidth="1"/>
    <col min="3" max="3" width="2.85546875" style="90" customWidth="1"/>
    <col min="4" max="4" width="36.7109375" style="90" customWidth="1"/>
    <col min="5" max="5" width="16.28515625" style="90" bestFit="1" customWidth="1"/>
    <col min="6" max="6" width="3.7109375" style="90" customWidth="1"/>
    <col min="7" max="7" width="12.7109375" style="90" customWidth="1"/>
    <col min="8" max="8" width="3.7109375" style="90" customWidth="1"/>
    <col min="9" max="9" width="12.7109375" style="90" customWidth="1"/>
    <col min="10" max="10" width="3.7109375" style="90" customWidth="1"/>
    <col min="11" max="11" width="12.7109375" style="90" customWidth="1"/>
    <col min="12" max="12" width="3.7109375" style="90" customWidth="1"/>
    <col min="13" max="13" width="12.7109375" style="90" customWidth="1"/>
    <col min="14" max="14" width="3.7109375" style="90" customWidth="1"/>
    <col min="15" max="15" width="12.5703125" style="90" customWidth="1"/>
    <col min="16" max="16" width="3.7109375" style="90" customWidth="1"/>
    <col min="17" max="17" width="12.7109375" style="90" customWidth="1"/>
    <col min="18" max="18" width="3.7109375" style="45" customWidth="1"/>
    <col min="19" max="19" width="3" style="45" customWidth="1"/>
    <col min="20" max="16384" width="11.42578125" style="45"/>
  </cols>
  <sheetData>
    <row r="1" spans="1:23" s="75" customFormat="1" ht="15">
      <c r="A1" s="233" t="s">
        <v>134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127"/>
      <c r="T1" s="122"/>
      <c r="U1" s="141" t="s">
        <v>183</v>
      </c>
      <c r="V1" s="122"/>
      <c r="W1" s="122"/>
    </row>
    <row r="2" spans="1:23" s="75" customFormat="1" ht="15">
      <c r="A2" s="233" t="s">
        <v>166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127"/>
      <c r="T2" s="122"/>
      <c r="U2" s="122"/>
      <c r="V2" s="122"/>
      <c r="W2" s="122"/>
    </row>
    <row r="3" spans="1:23" s="75" customFormat="1" ht="15">
      <c r="A3" s="233" t="s">
        <v>196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127"/>
      <c r="T3" s="122"/>
      <c r="U3" s="122"/>
      <c r="V3" s="122"/>
      <c r="W3" s="122"/>
    </row>
    <row r="4" spans="1:23" ht="6.95" customHeight="1" thickBot="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2"/>
      <c r="T4" s="90"/>
      <c r="U4" s="90"/>
      <c r="V4" s="90"/>
      <c r="W4" s="90"/>
    </row>
    <row r="5" spans="1:23" ht="6" customHeight="1">
      <c r="R5" s="90"/>
      <c r="S5" s="90"/>
      <c r="T5" s="90"/>
      <c r="U5" s="90"/>
      <c r="V5" s="90"/>
      <c r="W5" s="90"/>
    </row>
    <row r="6" spans="1:23" ht="12.75" customHeight="1">
      <c r="E6" s="209" t="s">
        <v>142</v>
      </c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90"/>
      <c r="T6" s="90"/>
      <c r="U6" s="90"/>
      <c r="V6" s="90"/>
      <c r="W6" s="90"/>
    </row>
    <row r="7" spans="1:23" ht="6" customHeight="1"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0"/>
      <c r="T7" s="90"/>
      <c r="U7" s="90"/>
      <c r="V7" s="90"/>
      <c r="W7" s="90"/>
    </row>
    <row r="8" spans="1:23" ht="6" customHeight="1">
      <c r="R8" s="90"/>
      <c r="S8" s="90"/>
      <c r="T8" s="90"/>
      <c r="U8" s="90"/>
      <c r="V8" s="90"/>
      <c r="W8" s="90"/>
    </row>
    <row r="9" spans="1:23" ht="12.75" customHeight="1">
      <c r="A9" s="236" t="s">
        <v>82</v>
      </c>
      <c r="B9" s="236"/>
      <c r="C9" s="236"/>
      <c r="D9" s="236"/>
      <c r="E9" s="212" t="s">
        <v>0</v>
      </c>
      <c r="F9" s="188"/>
      <c r="G9" s="242" t="s">
        <v>62</v>
      </c>
      <c r="H9" s="242"/>
      <c r="I9" s="242"/>
      <c r="J9" s="242"/>
      <c r="K9" s="242"/>
      <c r="L9" s="242"/>
      <c r="M9" s="242"/>
      <c r="N9" s="242"/>
      <c r="O9" s="242"/>
      <c r="P9" s="242"/>
      <c r="Q9" s="242"/>
      <c r="R9" s="242"/>
      <c r="S9" s="129"/>
      <c r="T9" s="90"/>
      <c r="U9" s="90"/>
      <c r="V9" s="90"/>
      <c r="W9" s="90"/>
    </row>
    <row r="10" spans="1:23" ht="6" customHeight="1">
      <c r="A10" s="236"/>
      <c r="B10" s="236"/>
      <c r="C10" s="236"/>
      <c r="D10" s="236"/>
      <c r="E10" s="212"/>
      <c r="F10" s="188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4"/>
      <c r="T10" s="90"/>
      <c r="U10" s="90"/>
      <c r="V10" s="90"/>
      <c r="W10" s="90"/>
    </row>
    <row r="11" spans="1:23" ht="6" customHeight="1">
      <c r="A11" s="236"/>
      <c r="B11" s="236"/>
      <c r="C11" s="236"/>
      <c r="D11" s="236"/>
      <c r="E11" s="212"/>
      <c r="F11" s="188"/>
      <c r="G11" s="94"/>
      <c r="H11" s="94"/>
      <c r="I11" s="94"/>
      <c r="J11" s="94"/>
      <c r="K11" s="94"/>
      <c r="L11" s="94"/>
      <c r="M11" s="94"/>
      <c r="N11" s="94"/>
      <c r="O11" s="94"/>
      <c r="Q11" s="94"/>
      <c r="R11" s="90"/>
      <c r="S11" s="90"/>
      <c r="T11" s="90"/>
      <c r="U11" s="90"/>
      <c r="V11" s="90"/>
      <c r="W11" s="90"/>
    </row>
    <row r="12" spans="1:23">
      <c r="A12" s="236"/>
      <c r="B12" s="236"/>
      <c r="C12" s="236"/>
      <c r="D12" s="236"/>
      <c r="E12" s="212"/>
      <c r="F12" s="188"/>
      <c r="G12" s="189" t="s">
        <v>57</v>
      </c>
      <c r="H12" s="189"/>
      <c r="I12" s="189" t="s">
        <v>51</v>
      </c>
      <c r="J12" s="189"/>
      <c r="K12" s="189" t="s">
        <v>52</v>
      </c>
      <c r="L12" s="189"/>
      <c r="M12" s="189" t="s">
        <v>53</v>
      </c>
      <c r="N12" s="189"/>
      <c r="O12" s="210" t="s">
        <v>63</v>
      </c>
      <c r="P12" s="210"/>
      <c r="Q12" s="210" t="s">
        <v>187</v>
      </c>
      <c r="R12" s="210"/>
      <c r="S12" s="122"/>
      <c r="T12" s="90"/>
      <c r="U12" s="90"/>
      <c r="V12" s="90"/>
      <c r="W12" s="90"/>
    </row>
    <row r="13" spans="1:23" s="55" customFormat="1" ht="6" customHeight="1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166"/>
      <c r="R13" s="166"/>
      <c r="S13" s="92"/>
      <c r="T13" s="92"/>
      <c r="U13" s="92"/>
      <c r="V13" s="92"/>
      <c r="W13" s="92"/>
    </row>
    <row r="14" spans="1:23" ht="6" customHeight="1">
      <c r="Q14" s="166"/>
      <c r="R14" s="166"/>
      <c r="S14" s="90"/>
      <c r="T14" s="90"/>
      <c r="U14" s="90"/>
      <c r="V14" s="90"/>
      <c r="W14" s="90"/>
    </row>
    <row r="15" spans="1:23">
      <c r="A15" s="229" t="s">
        <v>0</v>
      </c>
      <c r="B15" s="229"/>
      <c r="C15" s="229"/>
      <c r="D15" s="229"/>
      <c r="Q15" s="166"/>
      <c r="R15" s="166"/>
      <c r="S15" s="90"/>
      <c r="T15" s="90"/>
      <c r="U15" s="90"/>
      <c r="V15" s="90"/>
      <c r="W15" s="90"/>
    </row>
    <row r="16" spans="1:23">
      <c r="A16" s="153"/>
      <c r="B16" s="153"/>
      <c r="C16" s="229" t="s">
        <v>98</v>
      </c>
      <c r="D16" s="229"/>
      <c r="E16" s="202">
        <v>763504</v>
      </c>
      <c r="F16" s="60" t="s">
        <v>184</v>
      </c>
      <c r="G16" s="60">
        <v>12906</v>
      </c>
      <c r="H16" s="60" t="s">
        <v>184</v>
      </c>
      <c r="I16" s="60">
        <v>100802</v>
      </c>
      <c r="J16" s="60" t="s">
        <v>184</v>
      </c>
      <c r="K16" s="60">
        <v>137311</v>
      </c>
      <c r="L16" s="60" t="s">
        <v>184</v>
      </c>
      <c r="M16" s="60">
        <v>188762</v>
      </c>
      <c r="N16" s="60" t="s">
        <v>184</v>
      </c>
      <c r="O16" s="60">
        <v>323148</v>
      </c>
      <c r="P16" s="47" t="s">
        <v>184</v>
      </c>
      <c r="Q16" s="259">
        <v>575</v>
      </c>
      <c r="R16" s="166" t="s">
        <v>58</v>
      </c>
      <c r="S16" s="47"/>
      <c r="T16" s="90"/>
      <c r="U16" s="90"/>
      <c r="V16" s="90"/>
      <c r="W16" s="90"/>
    </row>
    <row r="17" spans="1:23" ht="14.25">
      <c r="A17" s="80"/>
      <c r="B17" s="80"/>
      <c r="C17" s="80"/>
      <c r="D17" s="80" t="s">
        <v>152</v>
      </c>
      <c r="E17" s="64">
        <v>334570</v>
      </c>
      <c r="F17" s="64" t="s">
        <v>184</v>
      </c>
      <c r="G17" s="64">
        <v>1982</v>
      </c>
      <c r="H17" s="64" t="s">
        <v>58</v>
      </c>
      <c r="I17" s="64">
        <v>35119</v>
      </c>
      <c r="J17" s="64" t="s">
        <v>184</v>
      </c>
      <c r="K17" s="64">
        <v>53489</v>
      </c>
      <c r="L17" s="64" t="s">
        <v>184</v>
      </c>
      <c r="M17" s="96">
        <v>82691</v>
      </c>
      <c r="N17" s="96" t="s">
        <v>184</v>
      </c>
      <c r="O17" s="96">
        <v>161075</v>
      </c>
      <c r="P17" s="47" t="s">
        <v>184</v>
      </c>
      <c r="Q17" s="259">
        <v>214</v>
      </c>
      <c r="R17" s="166" t="s">
        <v>58</v>
      </c>
      <c r="S17" s="47"/>
      <c r="T17" s="90"/>
      <c r="U17" s="90"/>
      <c r="V17" s="90"/>
      <c r="W17" s="90"/>
    </row>
    <row r="18" spans="1:23">
      <c r="A18" s="80"/>
      <c r="B18" s="80"/>
      <c r="C18" s="80"/>
      <c r="D18" s="80" t="s">
        <v>79</v>
      </c>
      <c r="E18" s="64">
        <v>137906</v>
      </c>
      <c r="F18" s="64" t="s">
        <v>184</v>
      </c>
      <c r="G18" s="64">
        <v>1706</v>
      </c>
      <c r="H18" s="64" t="s">
        <v>184</v>
      </c>
      <c r="I18" s="64">
        <v>22302</v>
      </c>
      <c r="J18" s="64" t="s">
        <v>184</v>
      </c>
      <c r="K18" s="64">
        <v>25885</v>
      </c>
      <c r="L18" s="64" t="s">
        <v>184</v>
      </c>
      <c r="M18" s="96">
        <v>34340</v>
      </c>
      <c r="N18" s="96" t="s">
        <v>184</v>
      </c>
      <c r="O18" s="96">
        <v>53411</v>
      </c>
      <c r="P18" s="47" t="s">
        <v>184</v>
      </c>
      <c r="Q18" s="259">
        <v>262</v>
      </c>
      <c r="R18" s="166" t="s">
        <v>58</v>
      </c>
      <c r="S18" s="47"/>
      <c r="T18" s="90"/>
      <c r="U18" s="90"/>
      <c r="V18" s="90"/>
      <c r="W18" s="90"/>
    </row>
    <row r="19" spans="1:23" ht="14.25">
      <c r="A19" s="80"/>
      <c r="B19" s="80"/>
      <c r="C19" s="80"/>
      <c r="D19" s="80" t="s">
        <v>154</v>
      </c>
      <c r="E19" s="64">
        <v>246088</v>
      </c>
      <c r="F19" s="64" t="s">
        <v>184</v>
      </c>
      <c r="G19" s="64">
        <v>8238</v>
      </c>
      <c r="H19" s="64" t="s">
        <v>58</v>
      </c>
      <c r="I19" s="64">
        <v>39334</v>
      </c>
      <c r="J19" s="64" t="s">
        <v>184</v>
      </c>
      <c r="K19" s="64">
        <v>43865</v>
      </c>
      <c r="L19" s="64" t="s">
        <v>184</v>
      </c>
      <c r="M19" s="96">
        <v>59911</v>
      </c>
      <c r="N19" s="96" t="s">
        <v>184</v>
      </c>
      <c r="O19" s="96">
        <v>94641</v>
      </c>
      <c r="P19" s="47" t="s">
        <v>184</v>
      </c>
      <c r="Q19" s="96">
        <v>99</v>
      </c>
      <c r="R19" s="166"/>
      <c r="S19" s="47"/>
      <c r="T19" s="90"/>
      <c r="U19" s="90"/>
      <c r="V19" s="90"/>
      <c r="W19" s="90"/>
    </row>
    <row r="20" spans="1:23">
      <c r="A20" s="80"/>
      <c r="B20" s="80"/>
      <c r="C20" s="80"/>
      <c r="D20" s="80" t="s">
        <v>181</v>
      </c>
      <c r="E20" s="121" t="s">
        <v>202</v>
      </c>
      <c r="F20" s="64" t="s">
        <v>184</v>
      </c>
      <c r="G20" s="121" t="s">
        <v>202</v>
      </c>
      <c r="H20" s="64"/>
      <c r="I20" s="121" t="s">
        <v>202</v>
      </c>
      <c r="J20" s="64" t="s">
        <v>184</v>
      </c>
      <c r="K20" s="121" t="s">
        <v>202</v>
      </c>
      <c r="L20" s="64" t="s">
        <v>184</v>
      </c>
      <c r="M20" s="121" t="s">
        <v>202</v>
      </c>
      <c r="N20" s="96" t="s">
        <v>184</v>
      </c>
      <c r="O20" s="121" t="s">
        <v>202</v>
      </c>
      <c r="P20" s="47" t="s">
        <v>184</v>
      </c>
      <c r="Q20" s="121" t="s">
        <v>202</v>
      </c>
      <c r="R20" s="166"/>
      <c r="S20" s="47"/>
      <c r="T20" s="90"/>
      <c r="U20" s="90"/>
      <c r="V20" s="90"/>
      <c r="W20" s="90"/>
    </row>
    <row r="21" spans="1:23">
      <c r="A21" s="80"/>
      <c r="B21" s="80"/>
      <c r="C21" s="80"/>
      <c r="D21" s="80" t="s">
        <v>29</v>
      </c>
      <c r="E21" s="64">
        <v>44940</v>
      </c>
      <c r="F21" s="64" t="s">
        <v>184</v>
      </c>
      <c r="G21" s="96">
        <v>980</v>
      </c>
      <c r="H21" s="96" t="s">
        <v>58</v>
      </c>
      <c r="I21" s="64">
        <v>4047</v>
      </c>
      <c r="J21" s="64" t="s">
        <v>58</v>
      </c>
      <c r="K21" s="96">
        <v>14072</v>
      </c>
      <c r="L21" s="96" t="s">
        <v>184</v>
      </c>
      <c r="M21" s="96">
        <v>11820</v>
      </c>
      <c r="N21" s="96" t="s">
        <v>184</v>
      </c>
      <c r="O21" s="96">
        <v>14021</v>
      </c>
      <c r="P21" s="47" t="s">
        <v>184</v>
      </c>
      <c r="Q21" s="96">
        <v>0</v>
      </c>
      <c r="R21" s="166"/>
      <c r="S21" s="47"/>
      <c r="T21" s="90"/>
      <c r="U21" s="90"/>
      <c r="V21" s="90"/>
      <c r="W21" s="90"/>
    </row>
    <row r="22" spans="1:23">
      <c r="A22" s="80"/>
      <c r="B22" s="80"/>
      <c r="C22" s="80"/>
      <c r="D22" s="80"/>
      <c r="M22" s="64"/>
      <c r="N22" s="64"/>
      <c r="O22" s="64"/>
      <c r="P22" s="47"/>
      <c r="Q22" s="166"/>
      <c r="R22" s="166"/>
      <c r="S22" s="47"/>
      <c r="T22" s="90"/>
      <c r="U22" s="90"/>
      <c r="V22" s="90"/>
      <c r="W22" s="90"/>
    </row>
    <row r="23" spans="1:23">
      <c r="A23" s="153"/>
      <c r="B23" s="153"/>
      <c r="C23" s="229" t="s">
        <v>100</v>
      </c>
      <c r="D23" s="229"/>
      <c r="E23" s="202">
        <v>763506</v>
      </c>
      <c r="F23" s="60" t="s">
        <v>184</v>
      </c>
      <c r="G23" s="60">
        <v>12906</v>
      </c>
      <c r="H23" s="60" t="s">
        <v>184</v>
      </c>
      <c r="I23" s="60">
        <v>100802</v>
      </c>
      <c r="J23" s="60" t="s">
        <v>184</v>
      </c>
      <c r="K23" s="60">
        <v>137312</v>
      </c>
      <c r="L23" s="60" t="s">
        <v>184</v>
      </c>
      <c r="M23" s="60">
        <v>188763</v>
      </c>
      <c r="N23" s="60" t="s">
        <v>184</v>
      </c>
      <c r="O23" s="60">
        <v>323148</v>
      </c>
      <c r="P23" s="47" t="s">
        <v>184</v>
      </c>
      <c r="Q23" s="166">
        <v>575</v>
      </c>
      <c r="R23" s="166" t="s">
        <v>58</v>
      </c>
      <c r="S23" s="47"/>
      <c r="T23" s="90"/>
      <c r="U23" s="90"/>
      <c r="V23" s="90"/>
      <c r="W23" s="90"/>
    </row>
    <row r="24" spans="1:23">
      <c r="A24" s="80"/>
      <c r="B24" s="80"/>
      <c r="C24" s="80"/>
      <c r="D24" s="80" t="s">
        <v>80</v>
      </c>
      <c r="E24" s="64">
        <v>85390</v>
      </c>
      <c r="F24" s="64" t="s">
        <v>184</v>
      </c>
      <c r="G24" s="64">
        <v>894</v>
      </c>
      <c r="H24" s="64" t="s">
        <v>58</v>
      </c>
      <c r="I24" s="64">
        <v>11956</v>
      </c>
      <c r="J24" s="64" t="s">
        <v>184</v>
      </c>
      <c r="K24" s="64">
        <v>14429</v>
      </c>
      <c r="L24" s="64" t="s">
        <v>184</v>
      </c>
      <c r="M24" s="96">
        <v>22405</v>
      </c>
      <c r="N24" s="96" t="s">
        <v>184</v>
      </c>
      <c r="O24" s="96">
        <v>35444</v>
      </c>
      <c r="P24" s="47" t="s">
        <v>184</v>
      </c>
      <c r="Q24" s="166">
        <v>262</v>
      </c>
      <c r="R24" s="166" t="s">
        <v>58</v>
      </c>
      <c r="S24" s="47"/>
      <c r="T24" s="90"/>
      <c r="U24" s="90"/>
      <c r="V24" s="90"/>
      <c r="W24" s="90"/>
    </row>
    <row r="25" spans="1:23" ht="14.25">
      <c r="A25" s="80"/>
      <c r="B25" s="80"/>
      <c r="C25" s="80"/>
      <c r="D25" s="80" t="s">
        <v>153</v>
      </c>
      <c r="E25" s="64">
        <v>385408</v>
      </c>
      <c r="F25" s="64" t="s">
        <v>184</v>
      </c>
      <c r="G25" s="64">
        <v>2794</v>
      </c>
      <c r="H25" s="64" t="s">
        <v>184</v>
      </c>
      <c r="I25" s="64">
        <v>44998</v>
      </c>
      <c r="J25" s="64" t="s">
        <v>184</v>
      </c>
      <c r="K25" s="64">
        <v>64678</v>
      </c>
      <c r="L25" s="64" t="s">
        <v>184</v>
      </c>
      <c r="M25" s="96">
        <v>94891</v>
      </c>
      <c r="N25" s="96" t="s">
        <v>184</v>
      </c>
      <c r="O25" s="96">
        <v>177833</v>
      </c>
      <c r="P25" s="47" t="s">
        <v>184</v>
      </c>
      <c r="Q25" s="166">
        <v>214</v>
      </c>
      <c r="R25" s="166" t="s">
        <v>58</v>
      </c>
      <c r="S25" s="47"/>
      <c r="T25" s="90"/>
      <c r="U25" s="90"/>
      <c r="V25" s="90"/>
      <c r="W25" s="90"/>
    </row>
    <row r="26" spans="1:23" ht="14.25">
      <c r="A26" s="80"/>
      <c r="B26" s="80"/>
      <c r="C26" s="80"/>
      <c r="D26" s="80" t="s">
        <v>154</v>
      </c>
      <c r="E26" s="64">
        <v>246088</v>
      </c>
      <c r="F26" s="64" t="s">
        <v>184</v>
      </c>
      <c r="G26" s="64">
        <v>8238</v>
      </c>
      <c r="H26" s="64" t="s">
        <v>58</v>
      </c>
      <c r="I26" s="64">
        <v>39334</v>
      </c>
      <c r="J26" s="64" t="s">
        <v>184</v>
      </c>
      <c r="K26" s="64">
        <v>43865</v>
      </c>
      <c r="L26" s="64" t="s">
        <v>184</v>
      </c>
      <c r="M26" s="96">
        <v>59911</v>
      </c>
      <c r="N26" s="96" t="s">
        <v>184</v>
      </c>
      <c r="O26" s="96">
        <v>94641</v>
      </c>
      <c r="P26" s="47" t="s">
        <v>184</v>
      </c>
      <c r="Q26" s="96">
        <v>99</v>
      </c>
      <c r="R26" s="166" t="s">
        <v>58</v>
      </c>
      <c r="S26" s="47"/>
      <c r="T26" s="90"/>
      <c r="U26" s="90"/>
      <c r="V26" s="90"/>
      <c r="W26" s="90"/>
    </row>
    <row r="27" spans="1:23">
      <c r="A27" s="80"/>
      <c r="B27" s="80"/>
      <c r="C27" s="80"/>
      <c r="D27" s="80" t="s">
        <v>181</v>
      </c>
      <c r="E27" s="121" t="s">
        <v>202</v>
      </c>
      <c r="F27" s="64" t="s">
        <v>184</v>
      </c>
      <c r="G27" s="121" t="s">
        <v>202</v>
      </c>
      <c r="H27" s="64"/>
      <c r="I27" s="121" t="s">
        <v>202</v>
      </c>
      <c r="J27" s="64" t="s">
        <v>184</v>
      </c>
      <c r="K27" s="121" t="s">
        <v>202</v>
      </c>
      <c r="L27" s="64" t="s">
        <v>184</v>
      </c>
      <c r="M27" s="121" t="s">
        <v>202</v>
      </c>
      <c r="N27" s="96" t="s">
        <v>184</v>
      </c>
      <c r="O27" s="121" t="s">
        <v>202</v>
      </c>
      <c r="P27" s="47" t="s">
        <v>184</v>
      </c>
      <c r="Q27" s="121" t="s">
        <v>202</v>
      </c>
      <c r="R27" s="166"/>
      <c r="S27" s="47"/>
      <c r="T27" s="90"/>
      <c r="U27" s="90"/>
      <c r="V27" s="90"/>
      <c r="W27" s="90"/>
    </row>
    <row r="28" spans="1:23">
      <c r="A28" s="80"/>
      <c r="B28" s="80"/>
      <c r="C28" s="80"/>
      <c r="D28" s="80" t="s">
        <v>29</v>
      </c>
      <c r="E28" s="64">
        <v>46620</v>
      </c>
      <c r="F28" s="64" t="s">
        <v>184</v>
      </c>
      <c r="G28" s="96">
        <v>980</v>
      </c>
      <c r="H28" s="96" t="s">
        <v>58</v>
      </c>
      <c r="I28" s="64">
        <v>4514</v>
      </c>
      <c r="J28" s="64" t="s">
        <v>58</v>
      </c>
      <c r="K28" s="64">
        <v>14340</v>
      </c>
      <c r="L28" s="64" t="s">
        <v>184</v>
      </c>
      <c r="M28" s="96">
        <v>11556</v>
      </c>
      <c r="N28" s="96" t="s">
        <v>184</v>
      </c>
      <c r="O28" s="96">
        <v>15230</v>
      </c>
      <c r="P28" s="47" t="s">
        <v>184</v>
      </c>
      <c r="Q28" s="166">
        <v>0</v>
      </c>
      <c r="R28" s="166" t="s">
        <v>58</v>
      </c>
      <c r="S28" s="47"/>
      <c r="T28" s="90"/>
      <c r="U28" s="90"/>
      <c r="V28" s="90"/>
      <c r="W28" s="90"/>
    </row>
    <row r="29" spans="1:23">
      <c r="A29" s="80"/>
      <c r="B29" s="80"/>
      <c r="C29" s="80"/>
      <c r="D29" s="80"/>
      <c r="M29" s="64"/>
      <c r="N29" s="64"/>
      <c r="O29" s="64"/>
      <c r="P29" s="47"/>
      <c r="Q29" s="166"/>
      <c r="R29" s="166"/>
      <c r="S29" s="47"/>
      <c r="T29" s="90"/>
      <c r="U29" s="90"/>
      <c r="V29" s="90"/>
      <c r="W29" s="90"/>
    </row>
    <row r="30" spans="1:23">
      <c r="A30" s="153"/>
      <c r="B30" s="153"/>
      <c r="C30" s="229" t="s">
        <v>47</v>
      </c>
      <c r="D30" s="229"/>
      <c r="E30" s="202">
        <v>763503</v>
      </c>
      <c r="F30" s="60" t="s">
        <v>184</v>
      </c>
      <c r="G30" s="60">
        <v>12906</v>
      </c>
      <c r="H30" s="60" t="s">
        <v>184</v>
      </c>
      <c r="I30" s="60">
        <v>100802</v>
      </c>
      <c r="J30" s="60" t="s">
        <v>184</v>
      </c>
      <c r="K30" s="60">
        <v>137310</v>
      </c>
      <c r="L30" s="60" t="s">
        <v>184</v>
      </c>
      <c r="M30" s="60">
        <v>188763</v>
      </c>
      <c r="N30" s="60" t="s">
        <v>184</v>
      </c>
      <c r="O30" s="60">
        <v>323148</v>
      </c>
      <c r="P30" s="47" t="s">
        <v>184</v>
      </c>
      <c r="Q30" s="166">
        <v>575</v>
      </c>
      <c r="R30" s="166" t="s">
        <v>58</v>
      </c>
      <c r="S30" s="47"/>
      <c r="T30" s="90"/>
      <c r="U30" s="90"/>
      <c r="V30" s="90"/>
      <c r="W30" s="90"/>
    </row>
    <row r="31" spans="1:23">
      <c r="A31" s="80"/>
      <c r="B31" s="80"/>
      <c r="C31" s="80"/>
      <c r="D31" s="80" t="s">
        <v>78</v>
      </c>
      <c r="E31" s="64">
        <v>620795</v>
      </c>
      <c r="F31" s="64" t="s">
        <v>184</v>
      </c>
      <c r="G31" s="64">
        <v>6634</v>
      </c>
      <c r="H31" s="64" t="s">
        <v>184</v>
      </c>
      <c r="I31" s="64">
        <v>57668</v>
      </c>
      <c r="J31" s="64" t="s">
        <v>184</v>
      </c>
      <c r="K31" s="64">
        <v>106386</v>
      </c>
      <c r="L31" s="64" t="s">
        <v>184</v>
      </c>
      <c r="M31" s="96">
        <v>165272</v>
      </c>
      <c r="N31" s="96" t="s">
        <v>184</v>
      </c>
      <c r="O31" s="96">
        <v>284260</v>
      </c>
      <c r="P31" s="47" t="s">
        <v>184</v>
      </c>
      <c r="Q31" s="166">
        <v>575</v>
      </c>
      <c r="R31" s="166" t="s">
        <v>58</v>
      </c>
      <c r="S31" s="47"/>
      <c r="T31" s="90"/>
      <c r="U31" s="90"/>
      <c r="V31" s="90"/>
      <c r="W31" s="90"/>
    </row>
    <row r="32" spans="1:23">
      <c r="A32" s="80"/>
      <c r="B32" s="80"/>
      <c r="C32" s="80"/>
      <c r="D32" s="80" t="s">
        <v>79</v>
      </c>
      <c r="E32" s="64">
        <v>141949</v>
      </c>
      <c r="F32" s="64" t="s">
        <v>184</v>
      </c>
      <c r="G32" s="64">
        <v>6272</v>
      </c>
      <c r="H32" s="64" t="s">
        <v>184</v>
      </c>
      <c r="I32" s="64">
        <v>43134</v>
      </c>
      <c r="J32" s="64" t="s">
        <v>184</v>
      </c>
      <c r="K32" s="64">
        <v>30440</v>
      </c>
      <c r="L32" s="64" t="s">
        <v>184</v>
      </c>
      <c r="M32" s="96">
        <v>23360</v>
      </c>
      <c r="N32" s="96" t="s">
        <v>184</v>
      </c>
      <c r="O32" s="96">
        <v>38743</v>
      </c>
      <c r="P32" s="47" t="s">
        <v>184</v>
      </c>
      <c r="Q32" s="96">
        <v>0</v>
      </c>
      <c r="R32" s="166"/>
      <c r="S32" s="47"/>
      <c r="T32" s="90"/>
      <c r="U32" s="90"/>
      <c r="V32" s="90"/>
      <c r="W32" s="90"/>
    </row>
    <row r="33" spans="1:23">
      <c r="A33" s="80"/>
      <c r="B33" s="80"/>
      <c r="C33" s="80"/>
      <c r="D33" s="80"/>
      <c r="E33" s="96">
        <v>760</v>
      </c>
      <c r="F33" s="96" t="s">
        <v>58</v>
      </c>
      <c r="G33" s="96">
        <v>0</v>
      </c>
      <c r="H33" s="96"/>
      <c r="I33" s="96">
        <v>0</v>
      </c>
      <c r="J33" s="96"/>
      <c r="K33" s="96">
        <v>484</v>
      </c>
      <c r="L33" s="96" t="s">
        <v>58</v>
      </c>
      <c r="M33" s="96">
        <v>131</v>
      </c>
      <c r="N33" s="96" t="s">
        <v>58</v>
      </c>
      <c r="O33" s="96">
        <v>145</v>
      </c>
      <c r="P33" s="47" t="s">
        <v>58</v>
      </c>
      <c r="Q33" s="96">
        <v>0</v>
      </c>
      <c r="R33" s="166"/>
      <c r="S33" s="47"/>
      <c r="T33" s="90"/>
      <c r="U33" s="90"/>
      <c r="V33" s="90"/>
      <c r="W33" s="90"/>
    </row>
    <row r="34" spans="1:23" ht="25.5" customHeight="1">
      <c r="A34" s="153"/>
      <c r="B34" s="153"/>
      <c r="C34" s="237" t="s">
        <v>97</v>
      </c>
      <c r="D34" s="237"/>
      <c r="E34" s="202">
        <v>763503</v>
      </c>
      <c r="F34" s="60" t="s">
        <v>184</v>
      </c>
      <c r="G34" s="60">
        <v>12906</v>
      </c>
      <c r="H34" s="60" t="s">
        <v>184</v>
      </c>
      <c r="I34" s="60">
        <v>100802</v>
      </c>
      <c r="J34" s="60" t="s">
        <v>184</v>
      </c>
      <c r="K34" s="60">
        <v>137310</v>
      </c>
      <c r="L34" s="60" t="s">
        <v>184</v>
      </c>
      <c r="M34" s="60">
        <v>188763</v>
      </c>
      <c r="N34" s="60" t="s">
        <v>184</v>
      </c>
      <c r="O34" s="60">
        <v>323147</v>
      </c>
      <c r="P34" s="47" t="s">
        <v>184</v>
      </c>
      <c r="Q34" s="60">
        <v>575</v>
      </c>
      <c r="R34" s="166" t="s">
        <v>58</v>
      </c>
      <c r="S34" s="47"/>
      <c r="T34" s="90"/>
      <c r="U34" s="90"/>
      <c r="V34" s="90"/>
      <c r="W34" s="90"/>
    </row>
    <row r="35" spans="1:23">
      <c r="A35" s="80"/>
      <c r="B35" s="80"/>
      <c r="C35" s="80"/>
      <c r="D35" s="80" t="s">
        <v>45</v>
      </c>
      <c r="E35" s="64">
        <v>221753</v>
      </c>
      <c r="F35" s="64" t="s">
        <v>184</v>
      </c>
      <c r="G35" s="64">
        <v>1310</v>
      </c>
      <c r="H35" s="64" t="s">
        <v>58</v>
      </c>
      <c r="I35" s="64">
        <v>20858</v>
      </c>
      <c r="J35" s="64" t="s">
        <v>184</v>
      </c>
      <c r="K35" s="64">
        <v>39752</v>
      </c>
      <c r="L35" s="64" t="s">
        <v>184</v>
      </c>
      <c r="M35" s="96">
        <v>58076</v>
      </c>
      <c r="N35" s="96" t="s">
        <v>184</v>
      </c>
      <c r="O35" s="96">
        <v>101757</v>
      </c>
      <c r="P35" s="47" t="s">
        <v>184</v>
      </c>
      <c r="Q35" s="64">
        <v>0</v>
      </c>
      <c r="R35" s="166"/>
      <c r="S35" s="47"/>
      <c r="T35" s="90"/>
      <c r="U35" s="90"/>
      <c r="V35" s="90"/>
      <c r="W35" s="90"/>
    </row>
    <row r="36" spans="1:23">
      <c r="A36" s="80"/>
      <c r="B36" s="80"/>
      <c r="C36" s="80"/>
      <c r="D36" s="80" t="s">
        <v>46</v>
      </c>
      <c r="E36" s="64">
        <v>470367</v>
      </c>
      <c r="F36" s="64" t="s">
        <v>184</v>
      </c>
      <c r="G36" s="64">
        <v>10746</v>
      </c>
      <c r="H36" s="64" t="s">
        <v>184</v>
      </c>
      <c r="I36" s="64">
        <v>72164</v>
      </c>
      <c r="J36" s="64" t="s">
        <v>184</v>
      </c>
      <c r="K36" s="64">
        <v>85606</v>
      </c>
      <c r="L36" s="64" t="s">
        <v>184</v>
      </c>
      <c r="M36" s="96">
        <v>116800</v>
      </c>
      <c r="N36" s="96" t="s">
        <v>184</v>
      </c>
      <c r="O36" s="96">
        <v>184476</v>
      </c>
      <c r="P36" s="47" t="s">
        <v>184</v>
      </c>
      <c r="Q36" s="166">
        <v>575</v>
      </c>
      <c r="R36" s="166" t="s">
        <v>58</v>
      </c>
      <c r="S36" s="47"/>
      <c r="T36" s="90"/>
      <c r="U36" s="90"/>
      <c r="V36" s="90"/>
      <c r="W36" s="90"/>
    </row>
    <row r="37" spans="1:23">
      <c r="A37" s="80"/>
      <c r="B37" s="80"/>
      <c r="C37" s="80"/>
      <c r="D37" s="80" t="s">
        <v>29</v>
      </c>
      <c r="E37" s="64">
        <v>71383</v>
      </c>
      <c r="F37" s="64" t="s">
        <v>184</v>
      </c>
      <c r="G37" s="64">
        <v>850</v>
      </c>
      <c r="H37" s="64" t="s">
        <v>58</v>
      </c>
      <c r="I37" s="64">
        <v>7780</v>
      </c>
      <c r="J37" s="64" t="s">
        <v>58</v>
      </c>
      <c r="K37" s="64">
        <v>11952</v>
      </c>
      <c r="L37" s="64" t="s">
        <v>184</v>
      </c>
      <c r="M37" s="64">
        <v>13887</v>
      </c>
      <c r="N37" s="64" t="s">
        <v>184</v>
      </c>
      <c r="O37" s="64">
        <v>36914</v>
      </c>
      <c r="P37" s="64" t="s">
        <v>184</v>
      </c>
      <c r="Q37" s="64">
        <v>0</v>
      </c>
      <c r="R37" s="64"/>
      <c r="S37" s="47"/>
      <c r="T37" s="90"/>
      <c r="U37" s="90"/>
      <c r="V37" s="90"/>
      <c r="W37" s="90"/>
    </row>
    <row r="38" spans="1:23">
      <c r="A38" s="80"/>
      <c r="B38" s="80"/>
      <c r="C38" s="80"/>
      <c r="D38" s="80"/>
      <c r="P38" s="47" t="s">
        <v>141</v>
      </c>
      <c r="Q38" s="166"/>
      <c r="R38" s="166"/>
      <c r="S38" s="90"/>
      <c r="T38" s="90"/>
      <c r="U38" s="90"/>
      <c r="V38" s="90"/>
      <c r="W38" s="90"/>
    </row>
    <row r="39" spans="1:23">
      <c r="A39" s="80"/>
      <c r="B39" s="229" t="s">
        <v>14</v>
      </c>
      <c r="C39" s="229"/>
      <c r="D39" s="229"/>
      <c r="P39" s="47" t="s">
        <v>141</v>
      </c>
      <c r="Q39" s="166"/>
      <c r="R39" s="166"/>
      <c r="S39" s="47"/>
      <c r="T39" s="90"/>
      <c r="U39" s="90"/>
      <c r="V39" s="90"/>
      <c r="W39" s="90"/>
    </row>
    <row r="40" spans="1:23">
      <c r="A40" s="80"/>
      <c r="B40" s="153"/>
      <c r="C40" s="229" t="s">
        <v>98</v>
      </c>
      <c r="D40" s="229"/>
      <c r="E40" s="60">
        <v>142138</v>
      </c>
      <c r="F40" s="60" t="s">
        <v>184</v>
      </c>
      <c r="G40" s="60">
        <v>5516</v>
      </c>
      <c r="H40" s="60" t="s">
        <v>184</v>
      </c>
      <c r="I40" s="60">
        <v>39194</v>
      </c>
      <c r="J40" s="60" t="s">
        <v>184</v>
      </c>
      <c r="K40" s="60">
        <v>25400</v>
      </c>
      <c r="L40" s="60" t="s">
        <v>184</v>
      </c>
      <c r="M40" s="60">
        <v>22947</v>
      </c>
      <c r="N40" s="60" t="s">
        <v>184</v>
      </c>
      <c r="O40" s="60">
        <v>49081</v>
      </c>
      <c r="P40" s="47" t="s">
        <v>184</v>
      </c>
      <c r="Q40" s="64">
        <v>0</v>
      </c>
      <c r="R40" s="166"/>
      <c r="S40" s="47"/>
      <c r="T40" s="90"/>
      <c r="U40" s="90"/>
      <c r="V40" s="90"/>
      <c r="W40" s="90"/>
    </row>
    <row r="41" spans="1:23" ht="14.25">
      <c r="A41" s="80"/>
      <c r="B41" s="80"/>
      <c r="C41" s="80"/>
      <c r="D41" s="80" t="s">
        <v>152</v>
      </c>
      <c r="E41" s="64">
        <v>40764</v>
      </c>
      <c r="F41" s="64" t="s">
        <v>184</v>
      </c>
      <c r="G41" s="64">
        <v>707</v>
      </c>
      <c r="H41" s="64" t="s">
        <v>58</v>
      </c>
      <c r="I41" s="64">
        <v>13742</v>
      </c>
      <c r="J41" s="64" t="s">
        <v>184</v>
      </c>
      <c r="K41" s="64">
        <v>7426</v>
      </c>
      <c r="L41" s="64" t="s">
        <v>184</v>
      </c>
      <c r="M41" s="96">
        <v>4390</v>
      </c>
      <c r="N41" s="96" t="s">
        <v>58</v>
      </c>
      <c r="O41" s="96">
        <v>14499</v>
      </c>
      <c r="P41" s="47" t="s">
        <v>184</v>
      </c>
      <c r="Q41" s="64">
        <v>0</v>
      </c>
      <c r="R41" s="166"/>
      <c r="S41" s="47"/>
      <c r="T41" s="90"/>
      <c r="U41" s="90"/>
      <c r="V41" s="90"/>
      <c r="W41" s="90"/>
    </row>
    <row r="42" spans="1:23">
      <c r="A42" s="80"/>
      <c r="B42" s="80"/>
      <c r="C42" s="80"/>
      <c r="D42" s="80" t="s">
        <v>79</v>
      </c>
      <c r="E42" s="64">
        <v>35251</v>
      </c>
      <c r="F42" s="64" t="s">
        <v>184</v>
      </c>
      <c r="G42" s="64">
        <v>1706</v>
      </c>
      <c r="H42" s="64" t="s">
        <v>184</v>
      </c>
      <c r="I42" s="64">
        <v>12887</v>
      </c>
      <c r="J42" s="64" t="s">
        <v>184</v>
      </c>
      <c r="K42" s="64">
        <v>8328</v>
      </c>
      <c r="L42" s="64" t="s">
        <v>184</v>
      </c>
      <c r="M42" s="96">
        <v>7618</v>
      </c>
      <c r="N42" s="96" t="s">
        <v>184</v>
      </c>
      <c r="O42" s="96">
        <v>4712</v>
      </c>
      <c r="P42" s="47" t="s">
        <v>58</v>
      </c>
      <c r="Q42" s="64">
        <v>0</v>
      </c>
      <c r="R42" s="166"/>
      <c r="S42" s="47"/>
      <c r="T42" s="90"/>
      <c r="U42" s="90"/>
      <c r="V42" s="90"/>
      <c r="W42" s="90"/>
    </row>
    <row r="43" spans="1:23" ht="14.25">
      <c r="A43" s="80"/>
      <c r="B43" s="80"/>
      <c r="C43" s="80"/>
      <c r="D43" s="80" t="s">
        <v>154</v>
      </c>
      <c r="E43" s="64">
        <v>57684</v>
      </c>
      <c r="F43" s="64" t="s">
        <v>184</v>
      </c>
      <c r="G43" s="64">
        <v>2578</v>
      </c>
      <c r="H43" s="64" t="s">
        <v>58</v>
      </c>
      <c r="I43" s="64">
        <v>11329</v>
      </c>
      <c r="J43" s="64" t="s">
        <v>184</v>
      </c>
      <c r="K43" s="64">
        <v>6243</v>
      </c>
      <c r="L43" s="64" t="s">
        <v>184</v>
      </c>
      <c r="M43" s="96">
        <v>8839</v>
      </c>
      <c r="N43" s="96" t="s">
        <v>184</v>
      </c>
      <c r="O43" s="96">
        <v>28695</v>
      </c>
      <c r="P43" s="47" t="s">
        <v>184</v>
      </c>
      <c r="Q43" s="64">
        <v>0</v>
      </c>
      <c r="R43" s="166"/>
      <c r="S43" s="47"/>
      <c r="T43" s="90"/>
      <c r="U43" s="90"/>
      <c r="V43" s="90"/>
      <c r="W43" s="90"/>
    </row>
    <row r="44" spans="1:23">
      <c r="A44" s="80"/>
      <c r="B44" s="80"/>
      <c r="C44" s="80"/>
      <c r="D44" s="80" t="s">
        <v>181</v>
      </c>
      <c r="E44" s="121" t="s">
        <v>202</v>
      </c>
      <c r="F44" s="64"/>
      <c r="G44" s="121" t="s">
        <v>202</v>
      </c>
      <c r="H44" s="64"/>
      <c r="I44" s="121" t="s">
        <v>202</v>
      </c>
      <c r="J44" s="64"/>
      <c r="K44" s="121" t="s">
        <v>202</v>
      </c>
      <c r="L44" s="64"/>
      <c r="M44" s="121" t="s">
        <v>202</v>
      </c>
      <c r="N44" s="96"/>
      <c r="O44" s="121" t="s">
        <v>202</v>
      </c>
      <c r="P44" s="47"/>
      <c r="Q44" s="64">
        <v>0</v>
      </c>
      <c r="R44" s="166"/>
      <c r="S44" s="47"/>
      <c r="T44" s="90"/>
      <c r="U44" s="90"/>
      <c r="V44" s="90"/>
      <c r="W44" s="90"/>
    </row>
    <row r="45" spans="1:23">
      <c r="A45" s="80"/>
      <c r="B45" s="80"/>
      <c r="C45" s="80"/>
      <c r="D45" s="80" t="s">
        <v>29</v>
      </c>
      <c r="E45" s="96">
        <v>8439</v>
      </c>
      <c r="F45" s="96" t="s">
        <v>184</v>
      </c>
      <c r="G45" s="96">
        <v>525</v>
      </c>
      <c r="H45" s="96" t="s">
        <v>58</v>
      </c>
      <c r="I45" s="96">
        <v>1236</v>
      </c>
      <c r="J45" s="96" t="s">
        <v>58</v>
      </c>
      <c r="K45" s="96">
        <v>3403</v>
      </c>
      <c r="L45" s="96" t="s">
        <v>58</v>
      </c>
      <c r="M45" s="96">
        <v>2100</v>
      </c>
      <c r="N45" s="96" t="s">
        <v>58</v>
      </c>
      <c r="O45" s="96">
        <v>1175</v>
      </c>
      <c r="P45" s="47" t="s">
        <v>58</v>
      </c>
      <c r="Q45" s="64">
        <v>0</v>
      </c>
      <c r="R45" s="166"/>
      <c r="S45" s="47"/>
      <c r="T45" s="90"/>
      <c r="U45" s="90"/>
      <c r="V45" s="90"/>
      <c r="W45" s="90"/>
    </row>
    <row r="46" spans="1:23">
      <c r="A46" s="80"/>
      <c r="B46" s="80"/>
      <c r="C46" s="80"/>
      <c r="D46" s="80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47"/>
      <c r="Q46" s="166"/>
      <c r="R46" s="166"/>
      <c r="S46" s="47"/>
      <c r="T46" s="90"/>
      <c r="U46" s="90"/>
      <c r="V46" s="90"/>
      <c r="W46" s="90"/>
    </row>
    <row r="47" spans="1:23" ht="15">
      <c r="A47" s="80"/>
      <c r="B47" s="153"/>
      <c r="C47" s="229" t="s">
        <v>100</v>
      </c>
      <c r="D47" s="229"/>
      <c r="E47" s="60">
        <v>142138</v>
      </c>
      <c r="F47" s="204" t="s">
        <v>184</v>
      </c>
      <c r="G47" s="60">
        <v>5516</v>
      </c>
      <c r="H47" s="60" t="s">
        <v>184</v>
      </c>
      <c r="I47" s="60">
        <v>39194</v>
      </c>
      <c r="J47" s="60" t="s">
        <v>184</v>
      </c>
      <c r="K47" s="60">
        <v>25400</v>
      </c>
      <c r="L47" s="60" t="s">
        <v>184</v>
      </c>
      <c r="M47" s="60">
        <v>22947</v>
      </c>
      <c r="N47" s="60" t="s">
        <v>184</v>
      </c>
      <c r="O47" s="60">
        <v>49081</v>
      </c>
      <c r="P47" s="47" t="s">
        <v>184</v>
      </c>
      <c r="Q47" s="64">
        <v>0</v>
      </c>
      <c r="R47" s="166"/>
      <c r="S47" s="47"/>
      <c r="T47" s="90"/>
      <c r="U47" s="90"/>
      <c r="V47" s="90"/>
      <c r="W47" s="90"/>
    </row>
    <row r="48" spans="1:23" ht="15">
      <c r="A48" s="80"/>
      <c r="B48" s="80"/>
      <c r="C48" s="80"/>
      <c r="D48" s="80" t="s">
        <v>80</v>
      </c>
      <c r="E48" s="64">
        <v>18456</v>
      </c>
      <c r="F48" s="204" t="s">
        <v>184</v>
      </c>
      <c r="G48" s="64">
        <v>894</v>
      </c>
      <c r="H48" s="64" t="s">
        <v>58</v>
      </c>
      <c r="I48" s="64">
        <v>5719</v>
      </c>
      <c r="J48" s="64" t="s">
        <v>184</v>
      </c>
      <c r="K48" s="64">
        <v>5648</v>
      </c>
      <c r="L48" s="64" t="s">
        <v>184</v>
      </c>
      <c r="M48" s="96">
        <v>3205</v>
      </c>
      <c r="N48" s="96" t="s">
        <v>58</v>
      </c>
      <c r="O48" s="96">
        <v>2990</v>
      </c>
      <c r="P48" s="47" t="s">
        <v>58</v>
      </c>
      <c r="Q48" s="64">
        <v>0</v>
      </c>
      <c r="R48" s="166"/>
      <c r="S48" s="47"/>
      <c r="T48" s="90"/>
      <c r="U48" s="90"/>
      <c r="V48" s="90"/>
      <c r="W48" s="90"/>
    </row>
    <row r="49" spans="1:23" ht="15">
      <c r="A49" s="80"/>
      <c r="B49" s="80"/>
      <c r="C49" s="80"/>
      <c r="D49" s="80" t="s">
        <v>101</v>
      </c>
      <c r="E49" s="64">
        <v>57092</v>
      </c>
      <c r="F49" s="204" t="s">
        <v>184</v>
      </c>
      <c r="G49" s="64">
        <v>1519</v>
      </c>
      <c r="H49" s="64" t="s">
        <v>58</v>
      </c>
      <c r="I49" s="64">
        <v>20443</v>
      </c>
      <c r="J49" s="64" t="s">
        <v>184</v>
      </c>
      <c r="K49" s="64">
        <v>10106</v>
      </c>
      <c r="L49" s="64" t="s">
        <v>184</v>
      </c>
      <c r="M49" s="96">
        <v>8803</v>
      </c>
      <c r="N49" s="96" t="s">
        <v>184</v>
      </c>
      <c r="O49" s="96">
        <v>16221</v>
      </c>
      <c r="P49" s="47" t="s">
        <v>184</v>
      </c>
      <c r="Q49" s="64">
        <v>0</v>
      </c>
      <c r="R49" s="166"/>
      <c r="S49" s="47"/>
      <c r="T49" s="90"/>
      <c r="U49" s="90"/>
      <c r="V49" s="90"/>
      <c r="W49" s="90"/>
    </row>
    <row r="50" spans="1:23" ht="15">
      <c r="A50" s="80"/>
      <c r="B50" s="80"/>
      <c r="C50" s="80"/>
      <c r="D50" s="80" t="s">
        <v>154</v>
      </c>
      <c r="E50" s="64">
        <v>57684</v>
      </c>
      <c r="F50" s="204" t="s">
        <v>184</v>
      </c>
      <c r="G50" s="64">
        <v>2578</v>
      </c>
      <c r="H50" s="64" t="s">
        <v>58</v>
      </c>
      <c r="I50" s="64">
        <v>11329</v>
      </c>
      <c r="J50" s="64" t="s">
        <v>184</v>
      </c>
      <c r="K50" s="64">
        <v>6243</v>
      </c>
      <c r="L50" s="64" t="s">
        <v>184</v>
      </c>
      <c r="M50" s="96">
        <v>8839</v>
      </c>
      <c r="N50" s="96" t="s">
        <v>184</v>
      </c>
      <c r="O50" s="96">
        <v>28695</v>
      </c>
      <c r="P50" s="47" t="s">
        <v>184</v>
      </c>
      <c r="Q50" s="64">
        <v>0</v>
      </c>
      <c r="R50" s="166"/>
      <c r="S50" s="47"/>
      <c r="T50" s="90"/>
      <c r="U50" s="90"/>
      <c r="V50" s="90"/>
      <c r="W50" s="90"/>
    </row>
    <row r="51" spans="1:23" ht="15">
      <c r="A51" s="80"/>
      <c r="B51" s="80"/>
      <c r="C51" s="80"/>
      <c r="D51" s="80" t="s">
        <v>181</v>
      </c>
      <c r="E51" s="121" t="s">
        <v>202</v>
      </c>
      <c r="F51" s="204" t="s">
        <v>58</v>
      </c>
      <c r="G51" s="121" t="s">
        <v>202</v>
      </c>
      <c r="H51" s="64"/>
      <c r="I51" s="121" t="s">
        <v>202</v>
      </c>
      <c r="J51" s="64" t="s">
        <v>58</v>
      </c>
      <c r="K51" s="121" t="s">
        <v>202</v>
      </c>
      <c r="L51" s="64" t="s">
        <v>58</v>
      </c>
      <c r="M51" s="121" t="s">
        <v>202</v>
      </c>
      <c r="N51" s="96" t="s">
        <v>58</v>
      </c>
      <c r="O51" s="121" t="s">
        <v>202</v>
      </c>
      <c r="P51" s="47" t="s">
        <v>58</v>
      </c>
      <c r="Q51" s="64">
        <v>0</v>
      </c>
      <c r="R51" s="166"/>
      <c r="S51" s="47"/>
      <c r="T51" s="90"/>
      <c r="U51" s="90"/>
      <c r="V51" s="90"/>
      <c r="W51" s="90"/>
    </row>
    <row r="52" spans="1:23">
      <c r="A52" s="80"/>
      <c r="B52" s="80"/>
      <c r="C52" s="80"/>
      <c r="D52" s="80" t="s">
        <v>188</v>
      </c>
      <c r="E52" s="64">
        <v>8906</v>
      </c>
      <c r="F52" s="64" t="s">
        <v>184</v>
      </c>
      <c r="G52" s="64">
        <v>525</v>
      </c>
      <c r="H52" s="64" t="s">
        <v>58</v>
      </c>
      <c r="I52" s="64">
        <v>1703</v>
      </c>
      <c r="J52" s="64" t="s">
        <v>58</v>
      </c>
      <c r="K52" s="64">
        <v>3403</v>
      </c>
      <c r="L52" s="64" t="s">
        <v>58</v>
      </c>
      <c r="M52" s="64">
        <v>2100</v>
      </c>
      <c r="N52" s="64" t="s">
        <v>58</v>
      </c>
      <c r="O52" s="64">
        <v>1175</v>
      </c>
      <c r="P52" s="47" t="s">
        <v>58</v>
      </c>
      <c r="Q52" s="64">
        <v>0</v>
      </c>
      <c r="R52" s="166"/>
      <c r="S52" s="47"/>
      <c r="T52" s="90"/>
      <c r="U52" s="90"/>
      <c r="V52" s="90"/>
      <c r="W52" s="90"/>
    </row>
    <row r="53" spans="1:23">
      <c r="A53" s="80"/>
      <c r="B53" s="80"/>
      <c r="C53" s="80"/>
      <c r="D53" s="80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47"/>
      <c r="Q53" s="166"/>
      <c r="R53" s="166"/>
      <c r="S53" s="47"/>
      <c r="T53" s="90"/>
      <c r="U53" s="90"/>
      <c r="V53" s="90"/>
      <c r="W53" s="90"/>
    </row>
    <row r="54" spans="1:23">
      <c r="A54" s="80"/>
      <c r="B54" s="153"/>
      <c r="C54" s="229" t="s">
        <v>47</v>
      </c>
      <c r="D54" s="229"/>
      <c r="E54" s="60">
        <v>142138</v>
      </c>
      <c r="F54" s="60" t="s">
        <v>184</v>
      </c>
      <c r="G54" s="60">
        <v>5515</v>
      </c>
      <c r="H54" s="60" t="s">
        <v>184</v>
      </c>
      <c r="I54" s="60">
        <v>39194</v>
      </c>
      <c r="J54" s="60" t="s">
        <v>184</v>
      </c>
      <c r="K54" s="60">
        <v>25400</v>
      </c>
      <c r="L54" s="60" t="s">
        <v>184</v>
      </c>
      <c r="M54" s="60">
        <v>22948</v>
      </c>
      <c r="N54" s="60" t="s">
        <v>184</v>
      </c>
      <c r="O54" s="60">
        <v>49081</v>
      </c>
      <c r="P54" s="47" t="s">
        <v>184</v>
      </c>
      <c r="Q54" s="64">
        <v>0</v>
      </c>
      <c r="R54" s="166"/>
      <c r="S54" s="47"/>
      <c r="T54" s="90"/>
      <c r="U54" s="90"/>
      <c r="V54" s="90"/>
      <c r="W54" s="90"/>
    </row>
    <row r="55" spans="1:23">
      <c r="A55" s="80"/>
      <c r="B55" s="80"/>
      <c r="C55" s="80"/>
      <c r="D55" s="80" t="s">
        <v>78</v>
      </c>
      <c r="E55" s="64">
        <v>35163</v>
      </c>
      <c r="F55" s="64" t="s">
        <v>184</v>
      </c>
      <c r="G55" s="64">
        <v>757</v>
      </c>
      <c r="H55" s="64" t="s">
        <v>58</v>
      </c>
      <c r="I55" s="64">
        <v>8861</v>
      </c>
      <c r="J55" s="64" t="s">
        <v>184</v>
      </c>
      <c r="K55" s="64">
        <v>5385</v>
      </c>
      <c r="L55" s="64" t="s">
        <v>184</v>
      </c>
      <c r="M55" s="96">
        <v>4066</v>
      </c>
      <c r="N55" s="96" t="s">
        <v>58</v>
      </c>
      <c r="O55" s="96">
        <v>16094</v>
      </c>
      <c r="P55" s="47" t="s">
        <v>184</v>
      </c>
      <c r="Q55" s="64">
        <v>0</v>
      </c>
      <c r="R55" s="166"/>
      <c r="S55" s="47"/>
      <c r="T55" s="90"/>
      <c r="U55" s="90"/>
      <c r="V55" s="90"/>
      <c r="W55" s="90"/>
    </row>
    <row r="56" spans="1:23">
      <c r="A56" s="80"/>
      <c r="B56" s="80"/>
      <c r="C56" s="80"/>
      <c r="D56" s="80" t="s">
        <v>79</v>
      </c>
      <c r="E56" s="64">
        <v>106975</v>
      </c>
      <c r="F56" s="64" t="s">
        <v>184</v>
      </c>
      <c r="G56" s="64">
        <v>4758</v>
      </c>
      <c r="H56" s="64" t="s">
        <v>184</v>
      </c>
      <c r="I56" s="64">
        <v>30333</v>
      </c>
      <c r="J56" s="64" t="s">
        <v>184</v>
      </c>
      <c r="K56" s="64">
        <v>20015</v>
      </c>
      <c r="L56" s="64" t="s">
        <v>184</v>
      </c>
      <c r="M56" s="96">
        <v>18882</v>
      </c>
      <c r="N56" s="96" t="s">
        <v>184</v>
      </c>
      <c r="O56" s="96">
        <v>32987</v>
      </c>
      <c r="P56" s="47" t="s">
        <v>184</v>
      </c>
      <c r="Q56" s="64">
        <v>0</v>
      </c>
      <c r="R56" s="166"/>
      <c r="S56" s="47"/>
      <c r="T56" s="90"/>
      <c r="U56" s="90"/>
      <c r="V56" s="90"/>
      <c r="W56" s="90"/>
    </row>
    <row r="57" spans="1:23">
      <c r="A57" s="80"/>
      <c r="B57" s="80"/>
      <c r="C57" s="80"/>
      <c r="D57" s="80"/>
      <c r="E57" s="64"/>
      <c r="F57" s="64"/>
      <c r="G57" s="64"/>
      <c r="H57" s="64"/>
      <c r="I57" s="64"/>
      <c r="J57" s="64"/>
      <c r="K57" s="64"/>
      <c r="L57" s="64"/>
      <c r="M57" s="96"/>
      <c r="N57" s="96"/>
      <c r="O57" s="96"/>
      <c r="P57" s="47"/>
      <c r="Q57" s="166"/>
      <c r="R57" s="166"/>
      <c r="S57" s="47"/>
      <c r="T57" s="90"/>
      <c r="U57" s="90"/>
      <c r="V57" s="90"/>
      <c r="W57" s="90"/>
    </row>
    <row r="58" spans="1:23" ht="25.5" customHeight="1">
      <c r="A58" s="80"/>
      <c r="B58" s="153"/>
      <c r="C58" s="237" t="s">
        <v>97</v>
      </c>
      <c r="D58" s="237"/>
      <c r="E58" s="60">
        <v>142136</v>
      </c>
      <c r="F58" s="60" t="s">
        <v>184</v>
      </c>
      <c r="G58" s="60">
        <v>5515</v>
      </c>
      <c r="H58" s="60" t="s">
        <v>184</v>
      </c>
      <c r="I58" s="60">
        <v>39194</v>
      </c>
      <c r="J58" s="60" t="s">
        <v>184</v>
      </c>
      <c r="K58" s="60">
        <v>25400</v>
      </c>
      <c r="L58" s="60" t="s">
        <v>184</v>
      </c>
      <c r="M58" s="60">
        <v>22947</v>
      </c>
      <c r="N58" s="60" t="s">
        <v>184</v>
      </c>
      <c r="O58" s="60">
        <v>49080</v>
      </c>
      <c r="P58" s="47" t="s">
        <v>184</v>
      </c>
      <c r="Q58" s="64">
        <v>0</v>
      </c>
      <c r="R58" s="166"/>
      <c r="S58" s="47"/>
      <c r="T58" s="90"/>
      <c r="U58" s="90"/>
      <c r="V58" s="90"/>
      <c r="W58" s="90"/>
    </row>
    <row r="59" spans="1:23">
      <c r="A59" s="80"/>
      <c r="B59" s="80"/>
      <c r="C59" s="80"/>
      <c r="D59" s="80" t="s">
        <v>45</v>
      </c>
      <c r="E59" s="64">
        <v>37408</v>
      </c>
      <c r="F59" s="64" t="s">
        <v>184</v>
      </c>
      <c r="G59" s="64">
        <v>637</v>
      </c>
      <c r="H59" s="64" t="s">
        <v>58</v>
      </c>
      <c r="I59" s="64">
        <v>10397</v>
      </c>
      <c r="J59" s="64" t="s">
        <v>184</v>
      </c>
      <c r="K59" s="64">
        <v>8079</v>
      </c>
      <c r="L59" s="64" t="s">
        <v>184</v>
      </c>
      <c r="M59" s="96">
        <v>5413</v>
      </c>
      <c r="N59" s="96" t="s">
        <v>184</v>
      </c>
      <c r="O59" s="96">
        <v>12882</v>
      </c>
      <c r="P59" s="47" t="s">
        <v>184</v>
      </c>
      <c r="Q59" s="64">
        <v>0</v>
      </c>
      <c r="R59" s="166"/>
      <c r="S59" s="47"/>
      <c r="T59" s="90"/>
      <c r="U59" s="90"/>
      <c r="V59" s="90"/>
      <c r="W59" s="90"/>
    </row>
    <row r="60" spans="1:23">
      <c r="A60" s="80"/>
      <c r="B60" s="80"/>
      <c r="C60" s="80"/>
      <c r="D60" s="80" t="s">
        <v>46</v>
      </c>
      <c r="E60" s="64">
        <v>98554</v>
      </c>
      <c r="F60" s="64" t="s">
        <v>184</v>
      </c>
      <c r="G60" s="64">
        <v>4787</v>
      </c>
      <c r="H60" s="64" t="s">
        <v>184</v>
      </c>
      <c r="I60" s="64">
        <v>27374</v>
      </c>
      <c r="J60" s="64" t="s">
        <v>184</v>
      </c>
      <c r="K60" s="64">
        <v>16657</v>
      </c>
      <c r="L60" s="64" t="s">
        <v>184</v>
      </c>
      <c r="M60" s="96">
        <v>16430</v>
      </c>
      <c r="N60" s="96" t="s">
        <v>184</v>
      </c>
      <c r="O60" s="96">
        <v>33306</v>
      </c>
      <c r="P60" s="47" t="s">
        <v>184</v>
      </c>
      <c r="Q60" s="64">
        <v>0</v>
      </c>
      <c r="R60" s="166"/>
      <c r="S60" s="47"/>
      <c r="T60" s="90"/>
      <c r="U60" s="90"/>
      <c r="V60" s="90"/>
      <c r="W60" s="90"/>
    </row>
    <row r="61" spans="1:23">
      <c r="A61" s="80"/>
      <c r="B61" s="80"/>
      <c r="C61" s="80"/>
      <c r="D61" s="80" t="s">
        <v>29</v>
      </c>
      <c r="E61" s="96">
        <v>6174</v>
      </c>
      <c r="F61" s="96" t="s">
        <v>184</v>
      </c>
      <c r="G61" s="96">
        <v>91</v>
      </c>
      <c r="H61" s="96" t="s">
        <v>58</v>
      </c>
      <c r="I61" s="96">
        <v>1423</v>
      </c>
      <c r="J61" s="96" t="s">
        <v>58</v>
      </c>
      <c r="K61" s="96">
        <v>664</v>
      </c>
      <c r="L61" s="96" t="s">
        <v>58</v>
      </c>
      <c r="M61" s="96">
        <v>1104</v>
      </c>
      <c r="N61" s="96" t="s">
        <v>58</v>
      </c>
      <c r="O61" s="96">
        <v>2892</v>
      </c>
      <c r="P61" s="96" t="s">
        <v>58</v>
      </c>
      <c r="Q61" s="64">
        <v>0</v>
      </c>
      <c r="R61" s="96"/>
      <c r="S61" s="47"/>
      <c r="T61" s="90"/>
      <c r="U61" s="90"/>
      <c r="V61" s="90"/>
      <c r="W61" s="90"/>
    </row>
    <row r="62" spans="1:23">
      <c r="A62" s="80"/>
      <c r="B62" s="80"/>
      <c r="C62" s="80"/>
      <c r="D62" s="80"/>
      <c r="P62" s="47"/>
      <c r="Q62" s="166"/>
      <c r="R62" s="166"/>
      <c r="S62" s="47"/>
      <c r="T62" s="90"/>
      <c r="U62" s="90"/>
      <c r="V62" s="90"/>
      <c r="W62" s="90"/>
    </row>
    <row r="63" spans="1:23">
      <c r="A63" s="80"/>
      <c r="B63" s="229" t="s">
        <v>95</v>
      </c>
      <c r="C63" s="229"/>
      <c r="D63" s="229"/>
      <c r="P63" s="47"/>
      <c r="Q63" s="166"/>
      <c r="R63" s="166"/>
      <c r="S63" s="47"/>
      <c r="T63" s="90"/>
      <c r="U63" s="90"/>
      <c r="V63" s="90"/>
      <c r="W63" s="90"/>
    </row>
    <row r="64" spans="1:23">
      <c r="A64" s="80"/>
      <c r="B64" s="153"/>
      <c r="C64" s="229" t="s">
        <v>98</v>
      </c>
      <c r="D64" s="229"/>
      <c r="E64" s="60">
        <v>621366</v>
      </c>
      <c r="F64" s="60" t="s">
        <v>184</v>
      </c>
      <c r="G64" s="60">
        <v>7390</v>
      </c>
      <c r="H64" s="60" t="s">
        <v>184</v>
      </c>
      <c r="I64" s="60">
        <v>61608</v>
      </c>
      <c r="J64" s="60" t="s">
        <v>184</v>
      </c>
      <c r="K64" s="60">
        <v>111911</v>
      </c>
      <c r="L64" s="60" t="s">
        <v>184</v>
      </c>
      <c r="M64" s="60">
        <v>165815</v>
      </c>
      <c r="N64" s="60" t="s">
        <v>184</v>
      </c>
      <c r="O64" s="60">
        <v>274067</v>
      </c>
      <c r="P64" s="47" t="s">
        <v>184</v>
      </c>
      <c r="Q64" s="166">
        <v>575</v>
      </c>
      <c r="R64" s="166" t="s">
        <v>58</v>
      </c>
      <c r="S64" s="47"/>
      <c r="T64" s="90"/>
      <c r="U64" s="90"/>
      <c r="V64" s="90"/>
      <c r="W64" s="90"/>
    </row>
    <row r="65" spans="1:23" ht="14.25">
      <c r="A65" s="80"/>
      <c r="B65" s="80"/>
      <c r="C65" s="80"/>
      <c r="D65" s="80" t="s">
        <v>99</v>
      </c>
      <c r="E65" s="64">
        <v>293806</v>
      </c>
      <c r="F65" s="64" t="s">
        <v>184</v>
      </c>
      <c r="G65" s="64">
        <v>1275</v>
      </c>
      <c r="H65" s="64" t="s">
        <v>58</v>
      </c>
      <c r="I65" s="64">
        <v>21377</v>
      </c>
      <c r="J65" s="64" t="s">
        <v>184</v>
      </c>
      <c r="K65" s="64">
        <v>46063</v>
      </c>
      <c r="L65" s="64" t="s">
        <v>184</v>
      </c>
      <c r="M65" s="64">
        <v>78301</v>
      </c>
      <c r="N65" s="64" t="s">
        <v>184</v>
      </c>
      <c r="O65" s="64">
        <v>146576</v>
      </c>
      <c r="P65" s="47" t="s">
        <v>184</v>
      </c>
      <c r="Q65" s="166">
        <v>214</v>
      </c>
      <c r="R65" s="166" t="s">
        <v>58</v>
      </c>
      <c r="S65" s="47"/>
      <c r="T65" s="90"/>
      <c r="U65" s="90"/>
      <c r="V65" s="90"/>
      <c r="W65" s="90"/>
    </row>
    <row r="66" spans="1:23">
      <c r="A66" s="80"/>
      <c r="B66" s="80"/>
      <c r="C66" s="80"/>
      <c r="D66" s="80" t="s">
        <v>79</v>
      </c>
      <c r="E66" s="64">
        <v>102655</v>
      </c>
      <c r="F66" s="64" t="s">
        <v>184</v>
      </c>
      <c r="G66" s="64">
        <v>0</v>
      </c>
      <c r="H66" s="64" t="s">
        <v>58</v>
      </c>
      <c r="I66" s="64">
        <v>9415</v>
      </c>
      <c r="J66" s="64" t="s">
        <v>58</v>
      </c>
      <c r="K66" s="64">
        <v>17557</v>
      </c>
      <c r="L66" s="64" t="s">
        <v>184</v>
      </c>
      <c r="M66" s="64">
        <v>26722</v>
      </c>
      <c r="N66" s="64" t="s">
        <v>184</v>
      </c>
      <c r="O66" s="64">
        <v>48699</v>
      </c>
      <c r="P66" s="47" t="s">
        <v>184</v>
      </c>
      <c r="Q66" s="166">
        <v>262</v>
      </c>
      <c r="R66" s="166" t="s">
        <v>58</v>
      </c>
      <c r="S66" s="47"/>
      <c r="T66" s="90"/>
      <c r="U66" s="90"/>
      <c r="V66" s="90"/>
      <c r="W66" s="90"/>
    </row>
    <row r="67" spans="1:23" ht="14.25">
      <c r="A67" s="80"/>
      <c r="B67" s="80"/>
      <c r="C67" s="80"/>
      <c r="D67" s="80" t="s">
        <v>154</v>
      </c>
      <c r="E67" s="64">
        <v>188404</v>
      </c>
      <c r="F67" s="64" t="s">
        <v>184</v>
      </c>
      <c r="G67" s="64">
        <v>5660</v>
      </c>
      <c r="H67" s="64" t="s">
        <v>58</v>
      </c>
      <c r="I67" s="64">
        <v>28005</v>
      </c>
      <c r="J67" s="64" t="s">
        <v>58</v>
      </c>
      <c r="K67" s="64">
        <v>37622</v>
      </c>
      <c r="L67" s="64" t="s">
        <v>184</v>
      </c>
      <c r="M67" s="64">
        <v>51072</v>
      </c>
      <c r="N67" s="64" t="s">
        <v>184</v>
      </c>
      <c r="O67" s="64">
        <v>65946</v>
      </c>
      <c r="P67" s="47" t="s">
        <v>184</v>
      </c>
      <c r="Q67" s="64">
        <v>99</v>
      </c>
      <c r="R67" s="166" t="s">
        <v>58</v>
      </c>
      <c r="S67" s="47"/>
      <c r="T67" s="90"/>
      <c r="U67" s="90"/>
      <c r="V67" s="90"/>
      <c r="W67" s="90"/>
    </row>
    <row r="68" spans="1:23">
      <c r="A68" s="80"/>
      <c r="B68" s="80"/>
      <c r="C68" s="80"/>
      <c r="D68" s="80" t="s">
        <v>181</v>
      </c>
      <c r="E68" s="121" t="s">
        <v>202</v>
      </c>
      <c r="F68" s="64"/>
      <c r="G68" s="121" t="s">
        <v>202</v>
      </c>
      <c r="H68" s="64"/>
      <c r="I68" s="121" t="s">
        <v>202</v>
      </c>
      <c r="J68" s="64"/>
      <c r="K68" s="121" t="s">
        <v>202</v>
      </c>
      <c r="L68" s="64"/>
      <c r="M68" s="121" t="s">
        <v>202</v>
      </c>
      <c r="N68" s="64"/>
      <c r="O68" s="121" t="s">
        <v>202</v>
      </c>
      <c r="P68" s="47"/>
      <c r="Q68" s="121" t="s">
        <v>202</v>
      </c>
      <c r="R68" s="166"/>
      <c r="S68" s="47"/>
      <c r="T68" s="90"/>
      <c r="U68" s="90"/>
      <c r="V68" s="90"/>
      <c r="W68" s="90"/>
    </row>
    <row r="69" spans="1:23">
      <c r="A69" s="80"/>
      <c r="B69" s="80"/>
      <c r="C69" s="80"/>
      <c r="D69" s="80" t="s">
        <v>29</v>
      </c>
      <c r="E69" s="64">
        <v>36501</v>
      </c>
      <c r="F69" s="64" t="s">
        <v>184</v>
      </c>
      <c r="G69" s="96">
        <v>455</v>
      </c>
      <c r="H69" s="96" t="s">
        <v>58</v>
      </c>
      <c r="I69" s="64">
        <v>2811</v>
      </c>
      <c r="J69" s="64" t="s">
        <v>58</v>
      </c>
      <c r="K69" s="64">
        <v>10669</v>
      </c>
      <c r="L69" s="64" t="s">
        <v>58</v>
      </c>
      <c r="M69" s="64">
        <v>9720</v>
      </c>
      <c r="N69" s="64" t="s">
        <v>184</v>
      </c>
      <c r="O69" s="64">
        <v>12846</v>
      </c>
      <c r="P69" s="47" t="s">
        <v>184</v>
      </c>
      <c r="Q69" s="64">
        <v>0</v>
      </c>
      <c r="R69" s="166"/>
      <c r="S69" s="47"/>
      <c r="T69" s="90"/>
      <c r="U69" s="90"/>
      <c r="V69" s="90"/>
      <c r="W69" s="90"/>
    </row>
    <row r="70" spans="1:23">
      <c r="A70" s="80"/>
      <c r="B70" s="80"/>
      <c r="C70" s="80"/>
      <c r="D70" s="80"/>
      <c r="M70" s="64"/>
      <c r="N70" s="64"/>
      <c r="O70" s="64"/>
      <c r="P70" s="47"/>
      <c r="Q70" s="166"/>
      <c r="R70" s="166"/>
      <c r="S70" s="47"/>
      <c r="T70" s="90"/>
      <c r="U70" s="90"/>
      <c r="V70" s="90"/>
      <c r="W70" s="90"/>
    </row>
    <row r="71" spans="1:23">
      <c r="A71" s="80"/>
      <c r="B71" s="153"/>
      <c r="C71" s="229" t="s">
        <v>100</v>
      </c>
      <c r="D71" s="229"/>
      <c r="E71" s="60">
        <v>621368</v>
      </c>
      <c r="F71" s="60" t="s">
        <v>184</v>
      </c>
      <c r="G71" s="60">
        <v>7390</v>
      </c>
      <c r="H71" s="90" t="s">
        <v>184</v>
      </c>
      <c r="I71" s="60">
        <v>61608</v>
      </c>
      <c r="J71" s="60" t="s">
        <v>184</v>
      </c>
      <c r="K71" s="60">
        <v>111912</v>
      </c>
      <c r="L71" s="60" t="s">
        <v>184</v>
      </c>
      <c r="M71" s="60">
        <v>165816</v>
      </c>
      <c r="N71" s="60" t="s">
        <v>184</v>
      </c>
      <c r="O71" s="60">
        <v>274067</v>
      </c>
      <c r="P71" s="47" t="s">
        <v>184</v>
      </c>
      <c r="Q71" s="166">
        <v>575</v>
      </c>
      <c r="R71" s="166" t="s">
        <v>58</v>
      </c>
      <c r="S71" s="47"/>
      <c r="T71" s="90"/>
      <c r="U71" s="90"/>
      <c r="V71" s="90"/>
      <c r="W71" s="90"/>
    </row>
    <row r="72" spans="1:23">
      <c r="A72" s="80"/>
      <c r="B72" s="80"/>
      <c r="C72" s="80"/>
      <c r="D72" s="80" t="s">
        <v>80</v>
      </c>
      <c r="E72" s="64">
        <v>66934</v>
      </c>
      <c r="F72" s="64" t="s">
        <v>184</v>
      </c>
      <c r="G72" s="64">
        <v>0</v>
      </c>
      <c r="H72" s="64"/>
      <c r="I72" s="64">
        <v>6237</v>
      </c>
      <c r="J72" s="64" t="s">
        <v>58</v>
      </c>
      <c r="K72" s="64">
        <v>8781</v>
      </c>
      <c r="L72" s="64" t="s">
        <v>184</v>
      </c>
      <c r="M72" s="64">
        <v>19200</v>
      </c>
      <c r="N72" s="64" t="s">
        <v>184</v>
      </c>
      <c r="O72" s="64">
        <v>32454</v>
      </c>
      <c r="P72" s="47" t="s">
        <v>184</v>
      </c>
      <c r="Q72" s="166">
        <v>262</v>
      </c>
      <c r="R72" s="166" t="s">
        <v>58</v>
      </c>
      <c r="S72" s="47"/>
      <c r="T72" s="90"/>
      <c r="U72" s="90"/>
      <c r="V72" s="90"/>
      <c r="W72" s="90"/>
    </row>
    <row r="73" spans="1:23" ht="14.25">
      <c r="A73" s="80"/>
      <c r="B73" s="80"/>
      <c r="C73" s="80"/>
      <c r="D73" s="80" t="s">
        <v>153</v>
      </c>
      <c r="E73" s="64">
        <v>328316</v>
      </c>
      <c r="F73" s="64" t="s">
        <v>184</v>
      </c>
      <c r="G73" s="64">
        <v>1275</v>
      </c>
      <c r="H73" s="64" t="s">
        <v>58</v>
      </c>
      <c r="I73" s="64">
        <v>24555</v>
      </c>
      <c r="J73" s="64" t="s">
        <v>184</v>
      </c>
      <c r="K73" s="64">
        <v>54572</v>
      </c>
      <c r="L73" s="64" t="s">
        <v>184</v>
      </c>
      <c r="M73" s="64">
        <v>86088</v>
      </c>
      <c r="N73" s="64" t="s">
        <v>184</v>
      </c>
      <c r="O73" s="64">
        <v>161612</v>
      </c>
      <c r="P73" s="47" t="s">
        <v>184</v>
      </c>
      <c r="Q73" s="166">
        <v>214</v>
      </c>
      <c r="R73" s="166" t="s">
        <v>58</v>
      </c>
      <c r="S73" s="47"/>
      <c r="T73" s="90"/>
      <c r="U73" s="90"/>
      <c r="V73" s="90"/>
      <c r="W73" s="90"/>
    </row>
    <row r="74" spans="1:23" ht="14.25">
      <c r="A74" s="80"/>
      <c r="B74" s="80"/>
      <c r="C74" s="80"/>
      <c r="D74" s="80" t="s">
        <v>154</v>
      </c>
      <c r="E74" s="64">
        <v>188404</v>
      </c>
      <c r="F74" s="64" t="s">
        <v>184</v>
      </c>
      <c r="G74" s="64">
        <v>5660</v>
      </c>
      <c r="H74" s="64" t="s">
        <v>58</v>
      </c>
      <c r="I74" s="64">
        <v>28005</v>
      </c>
      <c r="J74" s="64" t="s">
        <v>58</v>
      </c>
      <c r="K74" s="64">
        <v>37622</v>
      </c>
      <c r="L74" s="64" t="s">
        <v>184</v>
      </c>
      <c r="M74" s="64">
        <v>51072</v>
      </c>
      <c r="N74" s="64" t="s">
        <v>184</v>
      </c>
      <c r="O74" s="64">
        <v>65946</v>
      </c>
      <c r="P74" s="47" t="s">
        <v>184</v>
      </c>
      <c r="Q74" s="64">
        <v>99</v>
      </c>
      <c r="R74" s="166"/>
      <c r="S74" s="47"/>
      <c r="T74" s="90"/>
      <c r="U74" s="90"/>
      <c r="V74" s="90"/>
      <c r="W74" s="90"/>
    </row>
    <row r="75" spans="1:23">
      <c r="A75" s="80"/>
      <c r="B75" s="80"/>
      <c r="C75" s="80"/>
      <c r="D75" s="80" t="s">
        <v>181</v>
      </c>
      <c r="E75" s="121" t="s">
        <v>202</v>
      </c>
      <c r="F75" s="121" t="s">
        <v>202</v>
      </c>
      <c r="G75" s="121" t="s">
        <v>202</v>
      </c>
      <c r="H75" s="121" t="s">
        <v>202</v>
      </c>
      <c r="I75" s="121" t="s">
        <v>202</v>
      </c>
      <c r="J75" s="121" t="s">
        <v>202</v>
      </c>
      <c r="K75" s="121" t="s">
        <v>202</v>
      </c>
      <c r="L75" s="121" t="s">
        <v>202</v>
      </c>
      <c r="M75" s="121" t="s">
        <v>202</v>
      </c>
      <c r="N75" s="121" t="s">
        <v>202</v>
      </c>
      <c r="O75" s="121" t="s">
        <v>202</v>
      </c>
      <c r="P75" s="121" t="s">
        <v>202</v>
      </c>
      <c r="Q75" s="121" t="s">
        <v>202</v>
      </c>
      <c r="R75" s="166"/>
      <c r="S75" s="47"/>
      <c r="T75" s="90"/>
      <c r="U75" s="90"/>
      <c r="V75" s="90"/>
      <c r="W75" s="90"/>
    </row>
    <row r="76" spans="1:23">
      <c r="A76" s="80"/>
      <c r="B76" s="80"/>
      <c r="C76" s="80"/>
      <c r="D76" s="80" t="s">
        <v>29</v>
      </c>
      <c r="E76" s="64">
        <v>37714</v>
      </c>
      <c r="F76" s="64" t="s">
        <v>184</v>
      </c>
      <c r="G76" s="96">
        <v>455</v>
      </c>
      <c r="H76" s="96" t="s">
        <v>58</v>
      </c>
      <c r="I76" s="64">
        <v>2811</v>
      </c>
      <c r="J76" s="64" t="s">
        <v>58</v>
      </c>
      <c r="K76" s="64">
        <v>10937</v>
      </c>
      <c r="L76" s="64" t="s">
        <v>58</v>
      </c>
      <c r="M76" s="96">
        <v>9456</v>
      </c>
      <c r="N76" s="96" t="s">
        <v>184</v>
      </c>
      <c r="O76" s="96">
        <v>14055</v>
      </c>
      <c r="P76" s="47" t="s">
        <v>184</v>
      </c>
      <c r="Q76" s="64">
        <v>0</v>
      </c>
      <c r="R76" s="166"/>
      <c r="S76" s="47"/>
      <c r="T76" s="90"/>
      <c r="U76" s="90"/>
      <c r="V76" s="90"/>
      <c r="W76" s="90"/>
    </row>
    <row r="77" spans="1:23">
      <c r="A77" s="80"/>
      <c r="B77" s="80"/>
      <c r="C77" s="80"/>
      <c r="D77" s="80"/>
      <c r="M77" s="64"/>
      <c r="N77" s="64"/>
      <c r="O77" s="64"/>
      <c r="P77" s="47"/>
      <c r="Q77" s="166"/>
      <c r="R77" s="166"/>
      <c r="S77" s="47"/>
      <c r="T77" s="90"/>
      <c r="U77" s="90"/>
      <c r="V77" s="90"/>
      <c r="W77" s="90"/>
    </row>
    <row r="78" spans="1:23">
      <c r="A78" s="80"/>
      <c r="B78" s="153"/>
      <c r="C78" s="229" t="s">
        <v>47</v>
      </c>
      <c r="D78" s="229"/>
      <c r="E78" s="60">
        <v>621366</v>
      </c>
      <c r="F78" s="60" t="s">
        <v>184</v>
      </c>
      <c r="G78" s="60">
        <v>7391</v>
      </c>
      <c r="H78" s="60" t="s">
        <v>184</v>
      </c>
      <c r="I78" s="60">
        <v>61608</v>
      </c>
      <c r="J78" s="60" t="s">
        <v>184</v>
      </c>
      <c r="K78" s="60">
        <v>111910</v>
      </c>
      <c r="L78" s="60" t="s">
        <v>184</v>
      </c>
      <c r="M78" s="60">
        <v>165815</v>
      </c>
      <c r="N78" s="60" t="s">
        <v>184</v>
      </c>
      <c r="O78" s="60">
        <v>274067</v>
      </c>
      <c r="P78" s="47" t="s">
        <v>184</v>
      </c>
      <c r="Q78" s="166">
        <v>575</v>
      </c>
      <c r="R78" s="166" t="s">
        <v>58</v>
      </c>
      <c r="S78" s="47"/>
      <c r="T78" s="90"/>
      <c r="U78" s="90"/>
      <c r="V78" s="90"/>
      <c r="W78" s="90"/>
    </row>
    <row r="79" spans="1:23">
      <c r="A79" s="80"/>
      <c r="B79" s="80"/>
      <c r="C79" s="80"/>
      <c r="D79" s="80" t="s">
        <v>78</v>
      </c>
      <c r="E79" s="64">
        <v>585632</v>
      </c>
      <c r="F79" s="64" t="s">
        <v>184</v>
      </c>
      <c r="G79" s="64">
        <v>5877</v>
      </c>
      <c r="H79" s="64" t="s">
        <v>184</v>
      </c>
      <c r="I79" s="64">
        <v>48807</v>
      </c>
      <c r="J79" s="64" t="s">
        <v>184</v>
      </c>
      <c r="K79" s="64">
        <v>101001</v>
      </c>
      <c r="L79" s="64" t="s">
        <v>184</v>
      </c>
      <c r="M79" s="64">
        <v>161206</v>
      </c>
      <c r="N79" s="64" t="s">
        <v>184</v>
      </c>
      <c r="O79" s="64">
        <v>268166</v>
      </c>
      <c r="P79" s="47" t="s">
        <v>184</v>
      </c>
      <c r="Q79" s="166">
        <v>575</v>
      </c>
      <c r="R79" s="166" t="s">
        <v>58</v>
      </c>
      <c r="S79" s="47"/>
      <c r="T79" s="90"/>
      <c r="U79" s="90"/>
      <c r="V79" s="90"/>
      <c r="W79" s="90"/>
    </row>
    <row r="80" spans="1:23">
      <c r="A80" s="80"/>
      <c r="B80" s="80"/>
      <c r="C80" s="80"/>
      <c r="D80" s="80" t="s">
        <v>79</v>
      </c>
      <c r="E80" s="64">
        <v>34974</v>
      </c>
      <c r="F80" s="64" t="s">
        <v>184</v>
      </c>
      <c r="G80" s="64">
        <v>1514</v>
      </c>
      <c r="H80" s="64" t="s">
        <v>58</v>
      </c>
      <c r="I80" s="64">
        <v>12801</v>
      </c>
      <c r="J80" s="64" t="s">
        <v>184</v>
      </c>
      <c r="K80" s="64">
        <v>10425</v>
      </c>
      <c r="L80" s="64" t="s">
        <v>184</v>
      </c>
      <c r="M80" s="64">
        <v>4478</v>
      </c>
      <c r="N80" s="64" t="s">
        <v>184</v>
      </c>
      <c r="O80" s="64">
        <v>5756</v>
      </c>
      <c r="P80" s="47" t="s">
        <v>184</v>
      </c>
      <c r="Q80" s="64">
        <v>0</v>
      </c>
      <c r="R80" s="166"/>
      <c r="S80" s="47"/>
      <c r="T80" s="90"/>
      <c r="U80" s="90"/>
      <c r="V80" s="90"/>
      <c r="W80" s="90"/>
    </row>
    <row r="81" spans="1:23">
      <c r="A81" s="80"/>
      <c r="B81" s="80"/>
      <c r="C81" s="80"/>
      <c r="D81" s="80"/>
      <c r="E81" s="90">
        <v>760</v>
      </c>
      <c r="F81" s="90" t="s">
        <v>58</v>
      </c>
      <c r="G81" s="90">
        <v>0</v>
      </c>
      <c r="H81" s="90" t="s">
        <v>58</v>
      </c>
      <c r="I81" s="64">
        <v>0</v>
      </c>
      <c r="J81" s="64"/>
      <c r="K81" s="64">
        <v>484</v>
      </c>
      <c r="L81" s="64" t="s">
        <v>58</v>
      </c>
      <c r="M81" s="64">
        <v>131</v>
      </c>
      <c r="N81" s="64" t="s">
        <v>58</v>
      </c>
      <c r="O81" s="64">
        <v>145</v>
      </c>
      <c r="P81" s="47" t="s">
        <v>58</v>
      </c>
      <c r="Q81" s="64">
        <v>0</v>
      </c>
      <c r="R81" s="166"/>
      <c r="S81" s="47"/>
      <c r="T81" s="90"/>
      <c r="U81" s="90"/>
      <c r="V81" s="90"/>
      <c r="W81" s="90"/>
    </row>
    <row r="82" spans="1:23" ht="25.5" customHeight="1">
      <c r="A82" s="80"/>
      <c r="B82" s="153"/>
      <c r="C82" s="237" t="s">
        <v>97</v>
      </c>
      <c r="D82" s="237"/>
      <c r="E82" s="60">
        <v>621367</v>
      </c>
      <c r="F82" s="60" t="s">
        <v>184</v>
      </c>
      <c r="G82" s="60">
        <v>7391</v>
      </c>
      <c r="H82" s="60" t="s">
        <v>184</v>
      </c>
      <c r="I82" s="60">
        <v>61608</v>
      </c>
      <c r="J82" s="60" t="s">
        <v>184</v>
      </c>
      <c r="K82" s="60">
        <v>111910</v>
      </c>
      <c r="L82" s="60" t="s">
        <v>184</v>
      </c>
      <c r="M82" s="60">
        <v>165816</v>
      </c>
      <c r="N82" s="60" t="s">
        <v>184</v>
      </c>
      <c r="O82" s="60">
        <v>274067</v>
      </c>
      <c r="P82" s="47" t="s">
        <v>184</v>
      </c>
      <c r="Q82" s="60">
        <v>575</v>
      </c>
      <c r="R82" s="166" t="s">
        <v>58</v>
      </c>
      <c r="S82" s="47"/>
      <c r="T82" s="90"/>
      <c r="U82" s="90"/>
      <c r="V82" s="90"/>
      <c r="W82" s="90"/>
    </row>
    <row r="83" spans="1:23">
      <c r="A83" s="80"/>
      <c r="B83" s="80"/>
      <c r="C83" s="80"/>
      <c r="D83" s="80" t="s">
        <v>45</v>
      </c>
      <c r="E83" s="64">
        <v>184345</v>
      </c>
      <c r="F83" s="64" t="s">
        <v>184</v>
      </c>
      <c r="G83" s="64">
        <v>673</v>
      </c>
      <c r="H83" s="64" t="s">
        <v>58</v>
      </c>
      <c r="I83" s="64">
        <v>10461</v>
      </c>
      <c r="J83" s="64" t="s">
        <v>184</v>
      </c>
      <c r="K83" s="64">
        <v>31673</v>
      </c>
      <c r="L83" s="64" t="s">
        <v>184</v>
      </c>
      <c r="M83" s="64">
        <v>52663</v>
      </c>
      <c r="N83" s="64" t="s">
        <v>184</v>
      </c>
      <c r="O83" s="64">
        <v>88875</v>
      </c>
      <c r="P83" s="47" t="s">
        <v>184</v>
      </c>
      <c r="Q83" s="64">
        <v>0</v>
      </c>
      <c r="R83" s="166"/>
      <c r="S83" s="47"/>
      <c r="T83" s="90"/>
      <c r="U83" s="90"/>
      <c r="V83" s="90"/>
      <c r="W83" s="90"/>
    </row>
    <row r="84" spans="1:23">
      <c r="A84" s="80"/>
      <c r="B84" s="80"/>
      <c r="C84" s="80"/>
      <c r="D84" s="80" t="s">
        <v>46</v>
      </c>
      <c r="E84" s="64">
        <v>371813</v>
      </c>
      <c r="F84" s="64" t="s">
        <v>184</v>
      </c>
      <c r="G84" s="64">
        <v>5959</v>
      </c>
      <c r="H84" s="64" t="s">
        <v>184</v>
      </c>
      <c r="I84" s="64">
        <v>44790</v>
      </c>
      <c r="J84" s="64" t="s">
        <v>184</v>
      </c>
      <c r="K84" s="64">
        <v>68949</v>
      </c>
      <c r="L84" s="64" t="s">
        <v>184</v>
      </c>
      <c r="M84" s="64">
        <v>100370</v>
      </c>
      <c r="N84" s="64" t="s">
        <v>184</v>
      </c>
      <c r="O84" s="64">
        <v>151170</v>
      </c>
      <c r="P84" s="47" t="s">
        <v>184</v>
      </c>
      <c r="Q84" s="64">
        <v>575</v>
      </c>
      <c r="R84" s="166" t="s">
        <v>58</v>
      </c>
      <c r="S84" s="47"/>
      <c r="T84" s="90"/>
      <c r="U84" s="90"/>
      <c r="V84" s="90"/>
      <c r="W84" s="90"/>
    </row>
    <row r="85" spans="1:23">
      <c r="A85" s="80"/>
      <c r="B85" s="80"/>
      <c r="C85" s="80"/>
      <c r="D85" s="80" t="s">
        <v>29</v>
      </c>
      <c r="E85" s="96">
        <v>65209</v>
      </c>
      <c r="F85" s="96" t="s">
        <v>184</v>
      </c>
      <c r="G85" s="96">
        <v>759</v>
      </c>
      <c r="H85" s="96" t="s">
        <v>58</v>
      </c>
      <c r="I85" s="96">
        <v>6357</v>
      </c>
      <c r="J85" s="96" t="s">
        <v>58</v>
      </c>
      <c r="K85" s="96">
        <v>11288</v>
      </c>
      <c r="L85" s="96" t="s">
        <v>184</v>
      </c>
      <c r="M85" s="96">
        <v>12783</v>
      </c>
      <c r="N85" s="96" t="s">
        <v>184</v>
      </c>
      <c r="O85" s="96">
        <v>34022</v>
      </c>
      <c r="P85" s="96" t="s">
        <v>184</v>
      </c>
      <c r="Q85" s="64">
        <v>0</v>
      </c>
      <c r="R85" s="96"/>
      <c r="S85" s="47"/>
      <c r="T85" s="90"/>
      <c r="U85" s="90"/>
      <c r="V85" s="90"/>
      <c r="W85" s="90"/>
    </row>
    <row r="86" spans="1:23" ht="6" customHeight="1">
      <c r="A86" s="81"/>
      <c r="B86" s="81"/>
      <c r="C86" s="81"/>
      <c r="D86" s="8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166"/>
      <c r="R86" s="166"/>
      <c r="S86" s="92"/>
      <c r="T86" s="90"/>
      <c r="U86" s="90"/>
      <c r="V86" s="90"/>
      <c r="W86" s="90"/>
    </row>
    <row r="87" spans="1:23" ht="6" customHeight="1">
      <c r="A87" s="130"/>
      <c r="B87" s="130"/>
      <c r="C87" s="130"/>
      <c r="D87" s="130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166"/>
      <c r="R87" s="166"/>
      <c r="S87" s="92"/>
      <c r="T87" s="90"/>
      <c r="U87" s="90"/>
      <c r="V87" s="90"/>
      <c r="W87" s="90"/>
    </row>
    <row r="88" spans="1:23">
      <c r="E88" s="247" t="s">
        <v>143</v>
      </c>
      <c r="F88" s="247"/>
      <c r="G88" s="247"/>
      <c r="H88" s="247"/>
      <c r="I88" s="247"/>
      <c r="J88" s="247"/>
      <c r="K88" s="247"/>
      <c r="L88" s="247"/>
      <c r="M88" s="247"/>
      <c r="N88" s="247"/>
      <c r="O88" s="247"/>
      <c r="P88" s="247"/>
      <c r="Q88" s="171"/>
      <c r="R88" s="171"/>
      <c r="S88" s="90"/>
      <c r="T88" s="90"/>
      <c r="U88" s="90"/>
      <c r="V88" s="90"/>
      <c r="W88" s="90"/>
    </row>
    <row r="89" spans="1:23" s="66" customFormat="1" ht="9" customHeight="1">
      <c r="A89" s="90"/>
      <c r="B89" s="90"/>
      <c r="C89" s="90"/>
      <c r="D89" s="90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2"/>
      <c r="R89" s="92"/>
      <c r="S89" s="128"/>
    </row>
    <row r="90" spans="1:23" s="66" customFormat="1" ht="9" customHeight="1">
      <c r="A90" s="90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2"/>
      <c r="R90" s="92"/>
      <c r="S90" s="69"/>
    </row>
    <row r="91" spans="1:23" s="66" customFormat="1" ht="12.75" customHeight="1">
      <c r="A91" s="236" t="s">
        <v>82</v>
      </c>
      <c r="B91" s="236"/>
      <c r="C91" s="236"/>
      <c r="D91" s="236"/>
      <c r="E91" s="212" t="s">
        <v>0</v>
      </c>
      <c r="F91" s="188"/>
      <c r="G91" s="242" t="s">
        <v>62</v>
      </c>
      <c r="H91" s="242"/>
      <c r="I91" s="242"/>
      <c r="J91" s="242"/>
      <c r="K91" s="242"/>
      <c r="L91" s="242"/>
      <c r="M91" s="242"/>
      <c r="N91" s="242"/>
      <c r="O91" s="242"/>
      <c r="P91" s="242"/>
      <c r="Q91" s="169"/>
      <c r="R91" s="169"/>
      <c r="S91" s="69"/>
    </row>
    <row r="92" spans="1:23" ht="6.95" customHeight="1">
      <c r="A92" s="236"/>
      <c r="B92" s="236"/>
      <c r="C92" s="236"/>
      <c r="D92" s="236"/>
      <c r="E92" s="212"/>
      <c r="F92" s="188"/>
      <c r="G92" s="93"/>
      <c r="H92" s="93"/>
      <c r="I92" s="93"/>
      <c r="J92" s="93"/>
      <c r="K92" s="93"/>
      <c r="L92" s="93"/>
      <c r="M92" s="93"/>
      <c r="N92" s="93"/>
      <c r="O92" s="93"/>
      <c r="P92" s="93"/>
      <c r="R92" s="90"/>
    </row>
    <row r="93" spans="1:23" ht="6.95" customHeight="1">
      <c r="A93" s="236"/>
      <c r="B93" s="236"/>
      <c r="C93" s="236"/>
      <c r="D93" s="236"/>
      <c r="E93" s="212"/>
      <c r="F93" s="188"/>
      <c r="G93" s="94"/>
      <c r="H93" s="94"/>
      <c r="I93" s="94"/>
      <c r="J93" s="94"/>
      <c r="K93" s="94"/>
      <c r="L93" s="94"/>
      <c r="M93" s="94"/>
      <c r="N93" s="94"/>
      <c r="O93" s="94"/>
      <c r="R93" s="90"/>
    </row>
    <row r="94" spans="1:23">
      <c r="A94" s="236"/>
      <c r="B94" s="236"/>
      <c r="C94" s="236"/>
      <c r="D94" s="236"/>
      <c r="E94" s="212"/>
      <c r="F94" s="188"/>
      <c r="G94" s="189" t="s">
        <v>57</v>
      </c>
      <c r="H94" s="189"/>
      <c r="I94" s="189" t="s">
        <v>51</v>
      </c>
      <c r="J94" s="189"/>
      <c r="K94" s="189" t="s">
        <v>52</v>
      </c>
      <c r="L94" s="189"/>
      <c r="M94" s="189" t="s">
        <v>53</v>
      </c>
      <c r="N94" s="189"/>
      <c r="O94" s="210" t="s">
        <v>63</v>
      </c>
      <c r="P94" s="210"/>
      <c r="R94" s="90"/>
    </row>
    <row r="95" spans="1:23" ht="5.25" customHeight="1">
      <c r="A95" s="91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R95" s="90"/>
    </row>
    <row r="96" spans="1:23">
      <c r="R96" s="90"/>
    </row>
    <row r="97" spans="1:18">
      <c r="A97" s="234" t="s">
        <v>0</v>
      </c>
      <c r="B97" s="234"/>
      <c r="C97" s="234"/>
      <c r="D97" s="234"/>
      <c r="R97" s="90"/>
    </row>
    <row r="98" spans="1:18">
      <c r="A98" s="138"/>
      <c r="B98" s="138"/>
      <c r="C98" s="234" t="s">
        <v>98</v>
      </c>
      <c r="D98" s="234"/>
      <c r="E98" s="61">
        <f>E99+E100</f>
        <v>100</v>
      </c>
      <c r="F98" s="61"/>
      <c r="G98" s="61">
        <f>G99+G100</f>
        <v>100</v>
      </c>
      <c r="H98" s="61"/>
      <c r="I98" s="61">
        <f>I99+I100</f>
        <v>100</v>
      </c>
      <c r="J98" s="61"/>
      <c r="K98" s="61">
        <f>K99+K100</f>
        <v>100</v>
      </c>
      <c r="L98" s="61"/>
      <c r="M98" s="61">
        <f>M99+M100</f>
        <v>100.00000000000001</v>
      </c>
      <c r="N98" s="61"/>
      <c r="O98" s="61">
        <f>O99+O100</f>
        <v>100</v>
      </c>
      <c r="P98" s="47"/>
      <c r="Q98" s="61"/>
      <c r="R98" s="90"/>
    </row>
    <row r="99" spans="1:18" ht="14.25">
      <c r="D99" s="90" t="s">
        <v>152</v>
      </c>
      <c r="E99" s="62">
        <f>E17/(E17+E18)*100</f>
        <v>70.812062411635722</v>
      </c>
      <c r="F99" s="62"/>
      <c r="G99" s="62">
        <f>G17/(G17+G18)*100</f>
        <v>53.741865509761389</v>
      </c>
      <c r="H99" s="62"/>
      <c r="I99" s="62">
        <f>I17/(I17+I18)*100</f>
        <v>61.16055101792027</v>
      </c>
      <c r="J99" s="62"/>
      <c r="K99" s="62">
        <f>K17/(K17+K18)*100</f>
        <v>67.388565525234966</v>
      </c>
      <c r="L99" s="62"/>
      <c r="M99" s="62">
        <f>M17/(M17+M18)*100</f>
        <v>70.657347198605507</v>
      </c>
      <c r="N99" s="62"/>
      <c r="O99" s="62">
        <f>O17/(O17+O18)*100</f>
        <v>75.09814160364779</v>
      </c>
      <c r="P99" s="47"/>
      <c r="Q99" s="62"/>
      <c r="R99" s="90"/>
    </row>
    <row r="100" spans="1:18">
      <c r="D100" s="90" t="s">
        <v>79</v>
      </c>
      <c r="E100" s="62">
        <f>E18/(E17+E18)*100</f>
        <v>29.187937588364278</v>
      </c>
      <c r="F100" s="62"/>
      <c r="G100" s="62">
        <f>G18/(G17+G18)*100</f>
        <v>46.258134490238611</v>
      </c>
      <c r="H100" s="62"/>
      <c r="I100" s="62">
        <f>I18/(I17+I18)*100</f>
        <v>38.83944898207973</v>
      </c>
      <c r="J100" s="62"/>
      <c r="K100" s="62">
        <f>K18/(K17+K18)*100</f>
        <v>32.611434474765041</v>
      </c>
      <c r="L100" s="62"/>
      <c r="M100" s="62">
        <f>M18/(M17+M18)*100</f>
        <v>29.342652801394504</v>
      </c>
      <c r="N100" s="62"/>
      <c r="O100" s="62">
        <f>O18/(O17+O18)*100</f>
        <v>24.901858396352207</v>
      </c>
      <c r="P100" s="47"/>
      <c r="Q100" s="96"/>
      <c r="R100" s="90"/>
    </row>
    <row r="101" spans="1:18">
      <c r="I101" s="62"/>
      <c r="J101" s="62"/>
      <c r="M101" s="64"/>
      <c r="N101" s="64"/>
      <c r="O101" s="64"/>
      <c r="P101" s="47"/>
      <c r="R101" s="90"/>
    </row>
    <row r="102" spans="1:18">
      <c r="A102" s="138"/>
      <c r="B102" s="138"/>
      <c r="C102" s="234" t="s">
        <v>100</v>
      </c>
      <c r="D102" s="234"/>
      <c r="E102" s="61">
        <f>E103+E104</f>
        <v>100</v>
      </c>
      <c r="F102" s="61"/>
      <c r="G102" s="61">
        <f>G103+G104</f>
        <v>100</v>
      </c>
      <c r="H102" s="61"/>
      <c r="I102" s="61">
        <f>I103+I104</f>
        <v>100</v>
      </c>
      <c r="J102" s="61"/>
      <c r="K102" s="61">
        <f>K103+K104</f>
        <v>100</v>
      </c>
      <c r="L102" s="61"/>
      <c r="M102" s="61">
        <f>M103+M104</f>
        <v>100</v>
      </c>
      <c r="N102" s="61"/>
      <c r="O102" s="61">
        <f>O103+O104</f>
        <v>100</v>
      </c>
      <c r="P102" s="47"/>
      <c r="Q102" s="61"/>
      <c r="R102" s="90"/>
    </row>
    <row r="103" spans="1:18">
      <c r="D103" s="90" t="s">
        <v>80</v>
      </c>
      <c r="E103" s="62">
        <f>E24/(E24+E25)*100</f>
        <v>18.137290302847507</v>
      </c>
      <c r="F103" s="62"/>
      <c r="G103" s="62">
        <f>G24/(G24+G25)*100</f>
        <v>24.240780911062906</v>
      </c>
      <c r="H103" s="62"/>
      <c r="I103" s="62">
        <f>I24/(I24+I25)*100</f>
        <v>20.992379815289532</v>
      </c>
      <c r="J103" s="62"/>
      <c r="K103" s="62">
        <f>K24/(K24+K25)*100</f>
        <v>18.239852351877836</v>
      </c>
      <c r="L103" s="62"/>
      <c r="M103" s="62">
        <f>M24/(M24+M25)*100</f>
        <v>19.10124812440322</v>
      </c>
      <c r="N103" s="62"/>
      <c r="O103" s="62">
        <f>O24/(O24+O25)*100</f>
        <v>16.618763392208255</v>
      </c>
      <c r="P103" s="47"/>
      <c r="Q103" s="96"/>
      <c r="R103" s="90"/>
    </row>
    <row r="104" spans="1:18" ht="14.25">
      <c r="D104" s="90" t="s">
        <v>153</v>
      </c>
      <c r="E104" s="62">
        <f>100-E103</f>
        <v>81.862709697152496</v>
      </c>
      <c r="F104" s="62"/>
      <c r="G104" s="62">
        <f>100-G103</f>
        <v>75.759219088937101</v>
      </c>
      <c r="H104" s="62"/>
      <c r="I104" s="62">
        <f>100-I103</f>
        <v>79.007620184710476</v>
      </c>
      <c r="J104" s="62"/>
      <c r="K104" s="62">
        <f>100-K103</f>
        <v>81.760147648122171</v>
      </c>
      <c r="L104" s="62"/>
      <c r="M104" s="62">
        <f>100-M103</f>
        <v>80.898751875596787</v>
      </c>
      <c r="N104" s="62"/>
      <c r="O104" s="62">
        <f>100-O103</f>
        <v>83.381236607791749</v>
      </c>
      <c r="P104" s="62"/>
      <c r="Q104" s="62"/>
      <c r="R104" s="90"/>
    </row>
    <row r="105" spans="1:18">
      <c r="M105" s="64"/>
      <c r="N105" s="64"/>
      <c r="O105" s="64"/>
      <c r="P105" s="47"/>
      <c r="Q105" s="62"/>
      <c r="R105" s="90"/>
    </row>
    <row r="106" spans="1:18">
      <c r="A106" s="138"/>
      <c r="B106" s="138"/>
      <c r="C106" s="234" t="s">
        <v>47</v>
      </c>
      <c r="D106" s="234"/>
      <c r="E106" s="61">
        <f>E107+E108</f>
        <v>100</v>
      </c>
      <c r="F106" s="61"/>
      <c r="G106" s="61">
        <f>G107+G108</f>
        <v>100</v>
      </c>
      <c r="H106" s="61"/>
      <c r="I106" s="61">
        <f>I107+I108</f>
        <v>100</v>
      </c>
      <c r="J106" s="61"/>
      <c r="K106" s="61">
        <f>K107+K108</f>
        <v>100</v>
      </c>
      <c r="L106" s="61"/>
      <c r="M106" s="61">
        <f>M107+M108</f>
        <v>100</v>
      </c>
      <c r="N106" s="61"/>
      <c r="O106" s="61">
        <f>O107+O108</f>
        <v>99.999999999999986</v>
      </c>
      <c r="P106" s="47"/>
      <c r="Q106" s="61"/>
      <c r="R106" s="90"/>
    </row>
    <row r="107" spans="1:18">
      <c r="D107" s="90" t="s">
        <v>78</v>
      </c>
      <c r="E107" s="62">
        <f>E31/(E31+E32)*100</f>
        <v>81.389693003157021</v>
      </c>
      <c r="F107" s="62"/>
      <c r="G107" s="62">
        <f>G31/(G31+G32)*100</f>
        <v>51.402448473578175</v>
      </c>
      <c r="H107" s="62"/>
      <c r="I107" s="62">
        <f>I31/(I31+I32)*100</f>
        <v>57.209182357492907</v>
      </c>
      <c r="J107" s="62"/>
      <c r="K107" s="62">
        <f>K31/(K31+K32)*100</f>
        <v>77.752766287109182</v>
      </c>
      <c r="L107" s="62"/>
      <c r="M107" s="62">
        <f>M31/(M31+M32)*100</f>
        <v>87.616099071207429</v>
      </c>
      <c r="N107" s="62"/>
      <c r="O107" s="62">
        <f>O31/(O31+O32)*100</f>
        <v>88.005374563084544</v>
      </c>
      <c r="P107" s="47"/>
      <c r="Q107" s="62"/>
      <c r="R107" s="90"/>
    </row>
    <row r="108" spans="1:18">
      <c r="D108" s="90" t="s">
        <v>79</v>
      </c>
      <c r="E108" s="62">
        <f>E32/(E31+E32)*100</f>
        <v>18.610306996842976</v>
      </c>
      <c r="F108" s="62"/>
      <c r="G108" s="62">
        <f>G32/(G31+G32)*100</f>
        <v>48.597551526421817</v>
      </c>
      <c r="H108" s="62"/>
      <c r="I108" s="62">
        <f>I32/(I31+I32)*100</f>
        <v>42.790817642507093</v>
      </c>
      <c r="J108" s="62"/>
      <c r="K108" s="62">
        <f>K32/(K31+K32)*100</f>
        <v>22.247233712890825</v>
      </c>
      <c r="L108" s="62"/>
      <c r="M108" s="62">
        <f>M32/(M31+M32)*100</f>
        <v>12.383900928792571</v>
      </c>
      <c r="N108" s="62"/>
      <c r="O108" s="62">
        <f>O32/(O31+O32)*100</f>
        <v>11.994625436915445</v>
      </c>
      <c r="P108" s="47"/>
      <c r="Q108" s="96"/>
      <c r="R108" s="90"/>
    </row>
    <row r="109" spans="1:18">
      <c r="E109" s="96"/>
      <c r="F109" s="96"/>
      <c r="G109" s="96"/>
      <c r="H109" s="96"/>
      <c r="I109" s="96"/>
      <c r="J109" s="96"/>
      <c r="K109" s="96"/>
      <c r="L109" s="96"/>
      <c r="M109" s="62"/>
      <c r="N109" s="62"/>
      <c r="O109" s="96"/>
      <c r="P109" s="47"/>
      <c r="R109" s="90"/>
    </row>
    <row r="110" spans="1:18" ht="24.75" customHeight="1">
      <c r="A110" s="138"/>
      <c r="B110" s="138"/>
      <c r="C110" s="246" t="s">
        <v>97</v>
      </c>
      <c r="D110" s="246"/>
      <c r="E110" s="61">
        <f>E111+E112</f>
        <v>100</v>
      </c>
      <c r="F110" s="61"/>
      <c r="G110" s="61">
        <f>G111+G112</f>
        <v>100</v>
      </c>
      <c r="H110" s="61"/>
      <c r="I110" s="61">
        <f>I111+I112</f>
        <v>100</v>
      </c>
      <c r="J110" s="61"/>
      <c r="K110" s="61">
        <f>K111+K112</f>
        <v>100</v>
      </c>
      <c r="L110" s="61"/>
      <c r="M110" s="61">
        <f>M111+M112</f>
        <v>100</v>
      </c>
      <c r="N110" s="61"/>
      <c r="O110" s="61">
        <f>O111+O112</f>
        <v>100</v>
      </c>
      <c r="P110" s="47"/>
      <c r="Q110" s="61"/>
      <c r="R110" s="90"/>
    </row>
    <row r="111" spans="1:18">
      <c r="D111" s="90" t="s">
        <v>45</v>
      </c>
      <c r="E111" s="62">
        <f>E35/(E35+E36)*100</f>
        <v>32.039675200832221</v>
      </c>
      <c r="F111" s="62"/>
      <c r="G111" s="62">
        <f>G35/(G35+G36)*100</f>
        <v>10.865958858659589</v>
      </c>
      <c r="H111" s="62"/>
      <c r="I111" s="62">
        <f>I35/(I35+I36)*100</f>
        <v>22.422652705811526</v>
      </c>
      <c r="J111" s="62"/>
      <c r="K111" s="62">
        <f>K35/(K35+K36)*100</f>
        <v>31.710780325148775</v>
      </c>
      <c r="L111" s="62"/>
      <c r="M111" s="62">
        <f>M35/(M35+M36)*100</f>
        <v>33.209817241931425</v>
      </c>
      <c r="N111" s="62"/>
      <c r="O111" s="62">
        <f>O35/(O35+O36)*100</f>
        <v>35.550408233851442</v>
      </c>
      <c r="P111" s="47"/>
      <c r="Q111" s="62"/>
      <c r="R111" s="90"/>
    </row>
    <row r="112" spans="1:18">
      <c r="D112" s="90" t="s">
        <v>46</v>
      </c>
      <c r="E112" s="62">
        <f>100-E111</f>
        <v>67.960324799167779</v>
      </c>
      <c r="F112" s="62"/>
      <c r="G112" s="62">
        <f>100-G111</f>
        <v>89.134041141340418</v>
      </c>
      <c r="H112" s="62"/>
      <c r="I112" s="62">
        <f>100-I111</f>
        <v>77.577347294188471</v>
      </c>
      <c r="J112" s="62"/>
      <c r="K112" s="62">
        <f>100-K111</f>
        <v>68.289219674851225</v>
      </c>
      <c r="L112" s="62"/>
      <c r="M112" s="62">
        <f>100-M111</f>
        <v>66.790182758068568</v>
      </c>
      <c r="N112" s="62"/>
      <c r="O112" s="62">
        <f>100-O111</f>
        <v>64.449591766148558</v>
      </c>
      <c r="P112" s="47"/>
      <c r="Q112" s="96"/>
      <c r="R112" s="90"/>
    </row>
    <row r="113" spans="2:18" ht="12.75" customHeight="1">
      <c r="E113" s="96"/>
      <c r="F113" s="96"/>
      <c r="P113" s="47"/>
      <c r="R113" s="90"/>
    </row>
    <row r="114" spans="2:18">
      <c r="B114" s="234" t="s">
        <v>14</v>
      </c>
      <c r="C114" s="234"/>
      <c r="D114" s="234"/>
      <c r="P114" s="47"/>
      <c r="R114" s="90"/>
    </row>
    <row r="115" spans="2:18">
      <c r="B115" s="138"/>
      <c r="C115" s="234" t="s">
        <v>98</v>
      </c>
      <c r="D115" s="234"/>
      <c r="E115" s="61">
        <f>E116+E117</f>
        <v>100</v>
      </c>
      <c r="F115" s="61"/>
      <c r="G115" s="61">
        <f>G116+G117</f>
        <v>100</v>
      </c>
      <c r="H115" s="61"/>
      <c r="I115" s="61">
        <f>I116+I117</f>
        <v>100</v>
      </c>
      <c r="J115" s="61"/>
      <c r="K115" s="61">
        <f>K116+K117</f>
        <v>100</v>
      </c>
      <c r="L115" s="61"/>
      <c r="M115" s="61">
        <f>M116+M117</f>
        <v>100</v>
      </c>
      <c r="N115" s="61"/>
      <c r="O115" s="61">
        <f>O116+O117</f>
        <v>100</v>
      </c>
      <c r="P115" s="47"/>
      <c r="R115" s="90"/>
    </row>
    <row r="116" spans="2:18" ht="14.25">
      <c r="D116" s="90" t="s">
        <v>99</v>
      </c>
      <c r="E116" s="62">
        <f>E41/(E41+E42)*100</f>
        <v>53.626257975399596</v>
      </c>
      <c r="F116" s="62"/>
      <c r="G116" s="62">
        <f>G41/(G41+G42)*100</f>
        <v>29.299627020306673</v>
      </c>
      <c r="H116" s="62"/>
      <c r="I116" s="62">
        <f>I41/(I41+I42)*100</f>
        <v>51.605392617071608</v>
      </c>
      <c r="J116" s="62"/>
      <c r="K116" s="62">
        <f>K41/(K41+K42)*100</f>
        <v>47.137234987939571</v>
      </c>
      <c r="L116" s="62"/>
      <c r="M116" s="62">
        <f>M41/(M41+M42)*100</f>
        <v>36.558960692871416</v>
      </c>
      <c r="N116" s="62"/>
      <c r="O116" s="62">
        <f>O41/(O41+O42)*100</f>
        <v>75.472385612409553</v>
      </c>
      <c r="P116" s="47"/>
      <c r="R116" s="90"/>
    </row>
    <row r="117" spans="2:18">
      <c r="D117" s="90" t="s">
        <v>79</v>
      </c>
      <c r="E117" s="62">
        <f>100-E116</f>
        <v>46.373742024600404</v>
      </c>
      <c r="F117" s="62"/>
      <c r="G117" s="62">
        <f>100-G116</f>
        <v>70.700372979693327</v>
      </c>
      <c r="H117" s="62"/>
      <c r="I117" s="62">
        <f>100-I116</f>
        <v>48.394607382928392</v>
      </c>
      <c r="J117" s="62"/>
      <c r="K117" s="62">
        <f>100-K116</f>
        <v>52.862765012060429</v>
      </c>
      <c r="L117" s="62"/>
      <c r="M117" s="62">
        <f>100-M116</f>
        <v>63.441039307128584</v>
      </c>
      <c r="N117" s="62"/>
      <c r="O117" s="62">
        <f>100-O116</f>
        <v>24.527614387590447</v>
      </c>
      <c r="P117" s="47"/>
      <c r="R117" s="90"/>
    </row>
    <row r="118" spans="2:18">
      <c r="I118" s="62"/>
      <c r="J118" s="62"/>
      <c r="M118" s="64"/>
      <c r="N118" s="64"/>
      <c r="O118" s="64"/>
      <c r="P118" s="47"/>
      <c r="R118" s="90"/>
    </row>
    <row r="119" spans="2:18">
      <c r="B119" s="138"/>
      <c r="C119" s="234" t="s">
        <v>100</v>
      </c>
      <c r="D119" s="234"/>
      <c r="E119" s="61">
        <f>E120+E121</f>
        <v>100</v>
      </c>
      <c r="F119" s="61"/>
      <c r="G119" s="61">
        <f>G120+G121</f>
        <v>100</v>
      </c>
      <c r="H119" s="61"/>
      <c r="I119" s="61">
        <f>I120+I121</f>
        <v>100</v>
      </c>
      <c r="J119" s="61"/>
      <c r="K119" s="61">
        <f>K120+K121</f>
        <v>100</v>
      </c>
      <c r="L119" s="61"/>
      <c r="M119" s="61">
        <f>M120+M121</f>
        <v>100</v>
      </c>
      <c r="N119" s="61"/>
      <c r="O119" s="61">
        <f>O120+O121</f>
        <v>100</v>
      </c>
      <c r="P119" s="47"/>
      <c r="R119" s="90"/>
    </row>
    <row r="120" spans="2:18">
      <c r="D120" s="90" t="s">
        <v>80</v>
      </c>
      <c r="E120" s="62">
        <f>E48/(E48+E49)*100</f>
        <v>24.429501773706782</v>
      </c>
      <c r="F120" s="62"/>
      <c r="G120" s="62">
        <f>G48/(G48+G49)*100</f>
        <v>37.049316203895565</v>
      </c>
      <c r="H120" s="62"/>
      <c r="I120" s="62">
        <f>I48/(I48+I49)*100</f>
        <v>21.859949545141806</v>
      </c>
      <c r="J120" s="62"/>
      <c r="K120" s="62">
        <f>K48/(K48+K49)*100</f>
        <v>35.851212390504003</v>
      </c>
      <c r="L120" s="62"/>
      <c r="M120" s="62">
        <f>M48/(M48+M49)*100</f>
        <v>26.690539640239841</v>
      </c>
      <c r="N120" s="62"/>
      <c r="O120" s="62">
        <f>O48/(O48+O49)*100</f>
        <v>15.563999791785957</v>
      </c>
      <c r="P120" s="47"/>
      <c r="R120" s="90"/>
    </row>
    <row r="121" spans="2:18" ht="14.25">
      <c r="D121" s="90" t="s">
        <v>101</v>
      </c>
      <c r="E121" s="62">
        <f>100-E120</f>
        <v>75.570498226293211</v>
      </c>
      <c r="F121" s="62"/>
      <c r="G121" s="62">
        <f>100-G120</f>
        <v>62.950683796104435</v>
      </c>
      <c r="H121" s="62"/>
      <c r="I121" s="62">
        <f>100-I120</f>
        <v>78.140050454858198</v>
      </c>
      <c r="J121" s="62"/>
      <c r="K121" s="62">
        <f>100-K120</f>
        <v>64.148787609495997</v>
      </c>
      <c r="L121" s="62"/>
      <c r="M121" s="62">
        <f>100-M120</f>
        <v>73.309460359760152</v>
      </c>
      <c r="N121" s="62"/>
      <c r="O121" s="62">
        <f>100-O120</f>
        <v>84.43600020821404</v>
      </c>
      <c r="P121" s="47"/>
      <c r="R121" s="90"/>
    </row>
    <row r="122" spans="2:18">
      <c r="M122" s="64"/>
      <c r="N122" s="64"/>
      <c r="O122" s="64"/>
      <c r="P122" s="47"/>
      <c r="R122" s="90"/>
    </row>
    <row r="123" spans="2:18">
      <c r="B123" s="138"/>
      <c r="C123" s="234" t="s">
        <v>47</v>
      </c>
      <c r="D123" s="234"/>
      <c r="E123" s="61">
        <f>E124+E125</f>
        <v>100</v>
      </c>
      <c r="F123" s="61"/>
      <c r="G123" s="61">
        <f>G124+G125</f>
        <v>100</v>
      </c>
      <c r="H123" s="61"/>
      <c r="I123" s="61">
        <f>I124+I125</f>
        <v>100</v>
      </c>
      <c r="J123" s="61"/>
      <c r="K123" s="61">
        <f>K124+K125</f>
        <v>100</v>
      </c>
      <c r="L123" s="61"/>
      <c r="M123" s="61">
        <f>M124+M125</f>
        <v>100</v>
      </c>
      <c r="N123" s="61"/>
      <c r="O123" s="61">
        <f>O124+O125</f>
        <v>100</v>
      </c>
      <c r="P123" s="47"/>
      <c r="R123" s="90"/>
    </row>
    <row r="124" spans="2:18">
      <c r="D124" s="90" t="s">
        <v>78</v>
      </c>
      <c r="E124" s="62">
        <f>E55/(E55+E56)*100</f>
        <v>24.738634284990642</v>
      </c>
      <c r="F124" s="62"/>
      <c r="G124" s="62">
        <f>G55/(G55+G56)*100</f>
        <v>13.726201269265639</v>
      </c>
      <c r="H124" s="62"/>
      <c r="I124" s="62">
        <f>I55/(I55+I56)*100</f>
        <v>22.608052252895853</v>
      </c>
      <c r="J124" s="62"/>
      <c r="K124" s="62">
        <f>K55/(K55+K56)*100</f>
        <v>21.200787401574804</v>
      </c>
      <c r="L124" s="62"/>
      <c r="M124" s="62">
        <f>M55/(M55+M56)*100</f>
        <v>17.718319679274881</v>
      </c>
      <c r="N124" s="62"/>
      <c r="O124" s="62">
        <f>O55/(O55+O56)*100</f>
        <v>32.790692936166742</v>
      </c>
      <c r="P124" s="47"/>
      <c r="R124" s="90"/>
    </row>
    <row r="125" spans="2:18">
      <c r="D125" s="90" t="s">
        <v>79</v>
      </c>
      <c r="E125" s="62">
        <f>100-E124</f>
        <v>75.261365715009362</v>
      </c>
      <c r="F125" s="62"/>
      <c r="G125" s="62">
        <f>100-G124</f>
        <v>86.273798730734356</v>
      </c>
      <c r="H125" s="62"/>
      <c r="I125" s="62">
        <f>100-I124</f>
        <v>77.391947747104155</v>
      </c>
      <c r="J125" s="62"/>
      <c r="K125" s="62">
        <f>100-K124</f>
        <v>78.7992125984252</v>
      </c>
      <c r="L125" s="62"/>
      <c r="M125" s="62">
        <f>100-M124</f>
        <v>82.281680320725116</v>
      </c>
      <c r="N125" s="62"/>
      <c r="O125" s="62">
        <f>100-O124</f>
        <v>67.209307063833251</v>
      </c>
      <c r="P125" s="47"/>
      <c r="R125" s="90"/>
    </row>
    <row r="126" spans="2:18">
      <c r="E126" s="96"/>
      <c r="F126" s="96"/>
      <c r="G126" s="96"/>
      <c r="H126" s="96"/>
      <c r="I126" s="96"/>
      <c r="J126" s="96"/>
      <c r="K126" s="96"/>
      <c r="L126" s="96"/>
      <c r="M126" s="62"/>
      <c r="N126" s="62"/>
      <c r="O126" s="96"/>
      <c r="P126" s="47"/>
      <c r="R126" s="90"/>
    </row>
    <row r="127" spans="2:18" ht="24.75" customHeight="1">
      <c r="B127" s="138"/>
      <c r="C127" s="246" t="s">
        <v>97</v>
      </c>
      <c r="D127" s="246"/>
      <c r="E127" s="61">
        <f>E128+E129</f>
        <v>100</v>
      </c>
      <c r="F127" s="61"/>
      <c r="G127" s="61">
        <f>G128+G129</f>
        <v>100</v>
      </c>
      <c r="H127" s="61"/>
      <c r="I127" s="61">
        <f>I128+I129</f>
        <v>100</v>
      </c>
      <c r="J127" s="61"/>
      <c r="K127" s="61">
        <f>K128+K129</f>
        <v>100</v>
      </c>
      <c r="L127" s="61"/>
      <c r="M127" s="61">
        <f>M128+M129</f>
        <v>100</v>
      </c>
      <c r="N127" s="61"/>
      <c r="O127" s="61">
        <f>O128+O129</f>
        <v>100</v>
      </c>
      <c r="P127" s="47"/>
      <c r="R127" s="90"/>
    </row>
    <row r="128" spans="2:18">
      <c r="D128" s="90" t="s">
        <v>45</v>
      </c>
      <c r="E128" s="62">
        <f>E59/(E59+E60)*100</f>
        <v>27.513569968079317</v>
      </c>
      <c r="F128" s="62"/>
      <c r="G128" s="62">
        <f>G59/(G59+G60)*100</f>
        <v>11.74410029498525</v>
      </c>
      <c r="H128" s="62"/>
      <c r="I128" s="62">
        <f>I59/(I59+I60)*100</f>
        <v>27.526409149876891</v>
      </c>
      <c r="J128" s="62"/>
      <c r="K128" s="62">
        <f>K59/(K59+K60)*100</f>
        <v>32.660899094437255</v>
      </c>
      <c r="L128" s="62"/>
      <c r="M128" s="62">
        <f>M59/(M59+M60)*100</f>
        <v>24.78139449709289</v>
      </c>
      <c r="N128" s="62"/>
      <c r="O128" s="62">
        <f>O59/(O59+O60)*100</f>
        <v>27.890361132761754</v>
      </c>
      <c r="P128" s="47"/>
      <c r="R128" s="90"/>
    </row>
    <row r="129" spans="2:18">
      <c r="D129" s="90" t="s">
        <v>46</v>
      </c>
      <c r="E129" s="62">
        <f>100-E128</f>
        <v>72.48643003192069</v>
      </c>
      <c r="F129" s="62"/>
      <c r="G129" s="62">
        <f>100-G128</f>
        <v>88.255899705014755</v>
      </c>
      <c r="H129" s="62"/>
      <c r="I129" s="62">
        <f>100-I128</f>
        <v>72.473590850123117</v>
      </c>
      <c r="J129" s="62"/>
      <c r="K129" s="62">
        <f>100-K128</f>
        <v>67.339100905562745</v>
      </c>
      <c r="L129" s="62"/>
      <c r="M129" s="62">
        <f>100-M128</f>
        <v>75.21860550290711</v>
      </c>
      <c r="N129" s="62"/>
      <c r="O129" s="62">
        <f>100-O128</f>
        <v>72.109638867238246</v>
      </c>
      <c r="P129" s="47"/>
      <c r="R129" s="90"/>
    </row>
    <row r="130" spans="2:18">
      <c r="P130" s="47"/>
      <c r="R130" s="90"/>
    </row>
    <row r="131" spans="2:18">
      <c r="B131" s="234" t="s">
        <v>95</v>
      </c>
      <c r="C131" s="234"/>
      <c r="D131" s="234"/>
      <c r="P131" s="47"/>
      <c r="R131" s="90"/>
    </row>
    <row r="132" spans="2:18">
      <c r="B132" s="138"/>
      <c r="C132" s="234" t="s">
        <v>98</v>
      </c>
      <c r="D132" s="234"/>
      <c r="E132" s="61">
        <f>E133+E134</f>
        <v>100</v>
      </c>
      <c r="F132" s="61"/>
      <c r="G132" s="61">
        <f>G133+G134</f>
        <v>100</v>
      </c>
      <c r="H132" s="61"/>
      <c r="I132" s="61">
        <f>I133+I134</f>
        <v>100</v>
      </c>
      <c r="J132" s="61"/>
      <c r="K132" s="61">
        <f>K133+K134</f>
        <v>100</v>
      </c>
      <c r="L132" s="61"/>
      <c r="M132" s="61">
        <f>M133+M134</f>
        <v>100</v>
      </c>
      <c r="N132" s="61"/>
      <c r="O132" s="61">
        <f>O133+O134</f>
        <v>100</v>
      </c>
      <c r="P132" s="47"/>
      <c r="R132" s="90"/>
    </row>
    <row r="133" spans="2:18" ht="12.75" customHeight="1">
      <c r="D133" s="90" t="s">
        <v>99</v>
      </c>
      <c r="E133" s="62">
        <f>E65/(E65+E66)*100</f>
        <v>74.107163125755122</v>
      </c>
      <c r="F133" s="62"/>
      <c r="G133" s="62">
        <f>G65/(G65+G66)*100</f>
        <v>100</v>
      </c>
      <c r="H133" s="62"/>
      <c r="I133" s="62">
        <f>I65/(I65+I66)*100</f>
        <v>69.423876331514677</v>
      </c>
      <c r="J133" s="62"/>
      <c r="K133" s="62">
        <f>K65/(K65+K66)*100</f>
        <v>72.403332285444833</v>
      </c>
      <c r="L133" s="62"/>
      <c r="M133" s="62">
        <f>M65/(M65+M66)*100</f>
        <v>74.55604962722451</v>
      </c>
      <c r="N133" s="62"/>
      <c r="O133" s="62">
        <f>O65/(O65+O66)*100</f>
        <v>75.061323774164634</v>
      </c>
      <c r="P133" s="47"/>
      <c r="R133" s="90"/>
    </row>
    <row r="134" spans="2:18">
      <c r="D134" s="90" t="s">
        <v>79</v>
      </c>
      <c r="E134" s="62">
        <f>100-E133</f>
        <v>25.892836874244878</v>
      </c>
      <c r="F134" s="62"/>
      <c r="G134" s="62">
        <f>100-G133</f>
        <v>0</v>
      </c>
      <c r="H134" s="62"/>
      <c r="I134" s="62">
        <f>100-I133</f>
        <v>30.576123668485323</v>
      </c>
      <c r="J134" s="62"/>
      <c r="K134" s="62">
        <f>100-K133</f>
        <v>27.596667714555167</v>
      </c>
      <c r="L134" s="62"/>
      <c r="M134" s="62">
        <f>100-M133</f>
        <v>25.44395037277549</v>
      </c>
      <c r="N134" s="62"/>
      <c r="O134" s="62">
        <f>100-O133</f>
        <v>24.938676225835366</v>
      </c>
      <c r="P134" s="47"/>
      <c r="R134" s="90"/>
    </row>
    <row r="135" spans="2:18">
      <c r="M135" s="64"/>
      <c r="N135" s="64"/>
      <c r="O135" s="64"/>
      <c r="P135" s="47"/>
      <c r="R135" s="90"/>
    </row>
    <row r="136" spans="2:18">
      <c r="B136" s="138"/>
      <c r="C136" s="234" t="s">
        <v>100</v>
      </c>
      <c r="D136" s="234"/>
      <c r="E136" s="61">
        <f>E137+E138</f>
        <v>100</v>
      </c>
      <c r="F136" s="61"/>
      <c r="G136" s="61">
        <f>G137+G138</f>
        <v>100</v>
      </c>
      <c r="H136" s="61"/>
      <c r="I136" s="61">
        <f>I137+I138</f>
        <v>100</v>
      </c>
      <c r="J136" s="61"/>
      <c r="K136" s="61">
        <f>K137+K138</f>
        <v>100</v>
      </c>
      <c r="L136" s="61"/>
      <c r="M136" s="61">
        <f>M137+M138</f>
        <v>100</v>
      </c>
      <c r="N136" s="61"/>
      <c r="O136" s="61">
        <f>O137+O138</f>
        <v>100</v>
      </c>
      <c r="P136" s="47"/>
      <c r="R136" s="90"/>
    </row>
    <row r="137" spans="2:18">
      <c r="D137" s="90" t="s">
        <v>80</v>
      </c>
      <c r="E137" s="62">
        <f>E72/(E72+E73)*100</f>
        <v>16.93459835547122</v>
      </c>
      <c r="F137" s="62"/>
      <c r="G137" s="62">
        <f>G72/(G72+G73)*100</f>
        <v>0</v>
      </c>
      <c r="H137" s="62"/>
      <c r="I137" s="62">
        <f>I72/(I72+I73)*100</f>
        <v>20.255261106780985</v>
      </c>
      <c r="J137" s="62"/>
      <c r="K137" s="62">
        <f>K72/(K72+K73)*100</f>
        <v>13.860432812968604</v>
      </c>
      <c r="L137" s="62"/>
      <c r="M137" s="62">
        <f>M72/(M72+M73)*100</f>
        <v>18.235696375655344</v>
      </c>
      <c r="N137" s="62"/>
      <c r="O137" s="62">
        <f>O72/(O72+O73)*100</f>
        <v>16.723176651242362</v>
      </c>
      <c r="P137" s="47"/>
      <c r="R137" s="90"/>
    </row>
    <row r="138" spans="2:18" ht="14.25">
      <c r="D138" s="90" t="s">
        <v>153</v>
      </c>
      <c r="E138" s="62">
        <f>100-E137</f>
        <v>83.065401644528777</v>
      </c>
      <c r="F138" s="62"/>
      <c r="G138" s="62">
        <f>100-G137</f>
        <v>100</v>
      </c>
      <c r="H138" s="62"/>
      <c r="I138" s="62">
        <f>100-I137</f>
        <v>79.744738893219022</v>
      </c>
      <c r="J138" s="62"/>
      <c r="K138" s="62">
        <f>100-K137</f>
        <v>86.139567187031389</v>
      </c>
      <c r="L138" s="62"/>
      <c r="M138" s="62">
        <f>100-M137</f>
        <v>81.764303624344649</v>
      </c>
      <c r="N138" s="62"/>
      <c r="O138" s="62">
        <f>100-O137</f>
        <v>83.276823348757631</v>
      </c>
      <c r="P138" s="47"/>
      <c r="R138" s="90"/>
    </row>
    <row r="139" spans="2:18">
      <c r="E139" s="62"/>
      <c r="F139" s="62"/>
      <c r="M139" s="64"/>
      <c r="N139" s="64"/>
      <c r="O139" s="64"/>
      <c r="P139" s="47"/>
      <c r="R139" s="90"/>
    </row>
    <row r="140" spans="2:18">
      <c r="B140" s="138"/>
      <c r="C140" s="234" t="s">
        <v>47</v>
      </c>
      <c r="D140" s="234"/>
      <c r="E140" s="61">
        <f>E141+E142</f>
        <v>100</v>
      </c>
      <c r="F140" s="61"/>
      <c r="G140" s="61">
        <f>G141+G142</f>
        <v>100</v>
      </c>
      <c r="H140" s="61"/>
      <c r="I140" s="61">
        <f>I141+I142</f>
        <v>100</v>
      </c>
      <c r="J140" s="61"/>
      <c r="K140" s="61">
        <f>K141+K142</f>
        <v>100</v>
      </c>
      <c r="L140" s="61"/>
      <c r="M140" s="61">
        <f>M141+M142</f>
        <v>100</v>
      </c>
      <c r="N140" s="61"/>
      <c r="O140" s="61">
        <f>O141+O142</f>
        <v>100</v>
      </c>
      <c r="P140" s="61"/>
      <c r="R140" s="90"/>
    </row>
    <row r="141" spans="2:18">
      <c r="D141" s="90" t="s">
        <v>78</v>
      </c>
      <c r="E141" s="62">
        <f>E79/(E79+E80)*100</f>
        <v>94.364540465287149</v>
      </c>
      <c r="F141" s="62"/>
      <c r="G141" s="62">
        <f>G79/(G79+G80)*100</f>
        <v>79.515627114057637</v>
      </c>
      <c r="H141" s="62"/>
      <c r="I141" s="62">
        <f>I79/(I79+I80)*100</f>
        <v>79.221854304635769</v>
      </c>
      <c r="J141" s="62"/>
      <c r="K141" s="62">
        <f>K79/(K79+K80)*100</f>
        <v>90.644014861881431</v>
      </c>
      <c r="L141" s="62"/>
      <c r="M141" s="62">
        <f>M79/(M79+M80)*100</f>
        <v>97.297264672509115</v>
      </c>
      <c r="N141" s="62"/>
      <c r="O141" s="62">
        <f>O79/(O79+O80)*100</f>
        <v>97.898671884697109</v>
      </c>
      <c r="P141" s="62"/>
      <c r="R141" s="90"/>
    </row>
    <row r="142" spans="2:18">
      <c r="D142" s="90" t="s">
        <v>79</v>
      </c>
      <c r="E142" s="62">
        <f>100-E141</f>
        <v>5.6354595347128509</v>
      </c>
      <c r="F142" s="62"/>
      <c r="G142" s="62">
        <f>100-G141</f>
        <v>20.484372885942363</v>
      </c>
      <c r="H142" s="62"/>
      <c r="I142" s="62">
        <f>100-I141</f>
        <v>20.778145695364231</v>
      </c>
      <c r="J142" s="62"/>
      <c r="K142" s="62">
        <f>100-K141</f>
        <v>9.3559851381185695</v>
      </c>
      <c r="L142" s="62"/>
      <c r="M142" s="62">
        <f>100-M141</f>
        <v>2.7027353274908847</v>
      </c>
      <c r="N142" s="62"/>
      <c r="O142" s="62">
        <f>100-O141</f>
        <v>2.1013281153028913</v>
      </c>
      <c r="P142" s="62"/>
      <c r="R142" s="90"/>
    </row>
    <row r="143" spans="2:18">
      <c r="I143" s="64"/>
      <c r="J143" s="64"/>
      <c r="K143" s="64"/>
      <c r="L143" s="64"/>
      <c r="M143" s="64"/>
      <c r="N143" s="64"/>
      <c r="O143" s="64"/>
      <c r="P143" s="47"/>
      <c r="R143" s="90"/>
    </row>
    <row r="144" spans="2:18" ht="24.75" customHeight="1">
      <c r="B144" s="138"/>
      <c r="C144" s="246" t="s">
        <v>97</v>
      </c>
      <c r="D144" s="246"/>
      <c r="E144" s="61">
        <f>E145+E146</f>
        <v>100</v>
      </c>
      <c r="F144" s="61"/>
      <c r="G144" s="61">
        <f>G145+G146</f>
        <v>100</v>
      </c>
      <c r="H144" s="61"/>
      <c r="I144" s="61">
        <f>I145+I146</f>
        <v>100</v>
      </c>
      <c r="J144" s="61"/>
      <c r="K144" s="61">
        <f>K145+K146</f>
        <v>100</v>
      </c>
      <c r="L144" s="61"/>
      <c r="M144" s="61">
        <f>M145+M146</f>
        <v>100</v>
      </c>
      <c r="N144" s="61"/>
      <c r="O144" s="61">
        <f>O145+O146</f>
        <v>100</v>
      </c>
      <c r="P144" s="47"/>
      <c r="R144" s="90"/>
    </row>
    <row r="145" spans="1:18">
      <c r="D145" s="90" t="s">
        <v>45</v>
      </c>
      <c r="E145" s="62">
        <f>E83/(E83+E84)*100</f>
        <v>33.146156308099492</v>
      </c>
      <c r="F145" s="62"/>
      <c r="G145" s="62">
        <f>G83/(G83+G84)*100</f>
        <v>10.147768395657417</v>
      </c>
      <c r="H145" s="62"/>
      <c r="I145" s="62">
        <f>I83/(I83+I84)*100</f>
        <v>18.933593962100232</v>
      </c>
      <c r="J145" s="62"/>
      <c r="K145" s="62">
        <f>K83/(K83+K84)*100</f>
        <v>31.477211742958794</v>
      </c>
      <c r="L145" s="62"/>
      <c r="M145" s="62">
        <f>M83/(M83+M84)*100</f>
        <v>34.412839060856157</v>
      </c>
      <c r="N145" s="62"/>
      <c r="O145" s="62">
        <f>O83/(O83+O84)*100</f>
        <v>37.024307942260826</v>
      </c>
      <c r="P145" s="47"/>
      <c r="R145" s="90"/>
    </row>
    <row r="146" spans="1:18">
      <c r="D146" s="90" t="s">
        <v>46</v>
      </c>
      <c r="E146" s="62">
        <f>100-E145</f>
        <v>66.853843691900508</v>
      </c>
      <c r="F146" s="62"/>
      <c r="G146" s="62">
        <f>100-G145</f>
        <v>89.852231604342577</v>
      </c>
      <c r="H146" s="62"/>
      <c r="I146" s="62">
        <f>100-I145</f>
        <v>81.066406037899768</v>
      </c>
      <c r="J146" s="62"/>
      <c r="K146" s="62">
        <f>100-K145</f>
        <v>68.522788257041213</v>
      </c>
      <c r="L146" s="62"/>
      <c r="M146" s="62">
        <f>100-M145</f>
        <v>65.587160939143843</v>
      </c>
      <c r="N146" s="62"/>
      <c r="O146" s="62">
        <f>100-O145</f>
        <v>62.975692057739174</v>
      </c>
      <c r="P146" s="47"/>
      <c r="R146" s="90"/>
    </row>
    <row r="147" spans="1:18" ht="6.75" customHeight="1" thickBot="1">
      <c r="A147" s="97"/>
      <c r="B147" s="97"/>
      <c r="C147" s="97"/>
      <c r="D147" s="97"/>
      <c r="E147" s="97"/>
      <c r="F147" s="97"/>
      <c r="G147" s="97"/>
      <c r="H147" s="97"/>
      <c r="I147" s="97"/>
      <c r="J147" s="97"/>
      <c r="K147" s="97"/>
      <c r="L147" s="97"/>
      <c r="M147" s="97"/>
      <c r="N147" s="97"/>
      <c r="O147" s="97"/>
      <c r="P147" s="97"/>
      <c r="R147" s="90"/>
    </row>
    <row r="148" spans="1:18" ht="6" customHeight="1">
      <c r="R148" s="90"/>
    </row>
    <row r="149" spans="1:18">
      <c r="A149" s="67" t="s">
        <v>40</v>
      </c>
      <c r="B149" s="68">
        <v>1</v>
      </c>
      <c r="C149" s="214" t="s">
        <v>148</v>
      </c>
      <c r="D149" s="214"/>
      <c r="E149" s="214"/>
      <c r="F149" s="214"/>
      <c r="G149" s="214"/>
      <c r="H149" s="214"/>
      <c r="I149" s="214"/>
      <c r="J149" s="214"/>
      <c r="K149" s="214"/>
      <c r="L149" s="214"/>
      <c r="M149" s="214"/>
      <c r="N149" s="214"/>
      <c r="O149" s="214"/>
      <c r="P149" s="214"/>
      <c r="Q149" s="76"/>
      <c r="R149" s="76"/>
    </row>
    <row r="150" spans="1:18">
      <c r="A150" s="67"/>
      <c r="B150" s="68">
        <v>2</v>
      </c>
      <c r="C150" s="137" t="s">
        <v>155</v>
      </c>
      <c r="D150" s="137"/>
      <c r="E150" s="184"/>
      <c r="F150" s="184"/>
      <c r="G150" s="184"/>
      <c r="H150" s="184"/>
      <c r="I150" s="184"/>
      <c r="J150" s="184"/>
      <c r="K150" s="184"/>
      <c r="L150" s="184"/>
      <c r="M150" s="184"/>
      <c r="N150" s="184"/>
      <c r="O150" s="184"/>
      <c r="P150" s="184"/>
      <c r="Q150" s="76"/>
      <c r="R150" s="76"/>
    </row>
    <row r="151" spans="1:18">
      <c r="A151" s="67"/>
      <c r="B151" s="70">
        <v>0</v>
      </c>
      <c r="C151" s="214" t="s">
        <v>35</v>
      </c>
      <c r="D151" s="214"/>
      <c r="E151" s="214"/>
      <c r="F151" s="214"/>
      <c r="G151" s="214"/>
      <c r="H151" s="214"/>
      <c r="I151" s="214"/>
      <c r="J151" s="214"/>
      <c r="K151" s="214"/>
      <c r="L151" s="214"/>
      <c r="M151" s="214"/>
      <c r="N151" s="214"/>
      <c r="O151" s="214"/>
      <c r="P151" s="214"/>
      <c r="Q151" s="76"/>
      <c r="R151" s="76"/>
    </row>
    <row r="152" spans="1:18">
      <c r="A152" s="66"/>
      <c r="B152" s="71" t="s">
        <v>58</v>
      </c>
      <c r="C152" s="214" t="s">
        <v>128</v>
      </c>
      <c r="D152" s="214"/>
      <c r="E152" s="214"/>
      <c r="F152" s="214"/>
      <c r="G152" s="214"/>
      <c r="H152" s="214"/>
      <c r="I152" s="214"/>
      <c r="J152" s="214"/>
      <c r="K152" s="214"/>
      <c r="L152" s="214"/>
      <c r="M152" s="214"/>
      <c r="N152" s="214"/>
      <c r="O152" s="214"/>
      <c r="P152" s="214"/>
      <c r="Q152" s="184"/>
      <c r="R152" s="184"/>
    </row>
    <row r="153" spans="1:18">
      <c r="B153" s="71"/>
      <c r="C153" s="137"/>
      <c r="D153" s="66"/>
      <c r="R153" s="90"/>
    </row>
  </sheetData>
  <mergeCells count="47">
    <mergeCell ref="A15:D15"/>
    <mergeCell ref="C40:D40"/>
    <mergeCell ref="C16:D16"/>
    <mergeCell ref="B63:D63"/>
    <mergeCell ref="C23:D23"/>
    <mergeCell ref="B39:D39"/>
    <mergeCell ref="A1:R1"/>
    <mergeCell ref="A3:R3"/>
    <mergeCell ref="A2:R2"/>
    <mergeCell ref="A9:D12"/>
    <mergeCell ref="E9:E12"/>
    <mergeCell ref="O12:P12"/>
    <mergeCell ref="Q12:R12"/>
    <mergeCell ref="E6:R6"/>
    <mergeCell ref="G9:R9"/>
    <mergeCell ref="C152:P152"/>
    <mergeCell ref="C115:D115"/>
    <mergeCell ref="C127:D127"/>
    <mergeCell ref="B131:D131"/>
    <mergeCell ref="C132:D132"/>
    <mergeCell ref="C136:D136"/>
    <mergeCell ref="C119:D119"/>
    <mergeCell ref="C123:D123"/>
    <mergeCell ref="C149:P149"/>
    <mergeCell ref="C144:D144"/>
    <mergeCell ref="C140:D140"/>
    <mergeCell ref="C151:P151"/>
    <mergeCell ref="E88:P88"/>
    <mergeCell ref="G91:P91"/>
    <mergeCell ref="O94:P94"/>
    <mergeCell ref="A91:D94"/>
    <mergeCell ref="E91:E94"/>
    <mergeCell ref="C78:D78"/>
    <mergeCell ref="C54:D54"/>
    <mergeCell ref="C30:D30"/>
    <mergeCell ref="C82:D82"/>
    <mergeCell ref="B114:D114"/>
    <mergeCell ref="A97:D97"/>
    <mergeCell ref="C98:D98"/>
    <mergeCell ref="C102:D102"/>
    <mergeCell ref="C106:D106"/>
    <mergeCell ref="C110:D110"/>
    <mergeCell ref="C58:D58"/>
    <mergeCell ref="C34:D34"/>
    <mergeCell ref="C71:D71"/>
    <mergeCell ref="C47:D47"/>
    <mergeCell ref="C64:D64"/>
  </mergeCells>
  <phoneticPr fontId="0" type="noConversion"/>
  <hyperlinks>
    <hyperlink ref="U1" location="Índice!A1" display="Ir a Índice" xr:uid="{00000000-0004-0000-0700-000000000000}"/>
  </hyperlinks>
  <printOptions horizontalCentered="1"/>
  <pageMargins left="0.78740157480314965" right="0.78740157480314965" top="1.3385826771653544" bottom="0.78740157480314965" header="0.39370078740157483" footer="0.39370078740157483"/>
  <pageSetup paperSize="9" scale="35" orientation="portrait" r:id="rId1"/>
  <headerFooter alignWithMargins="0"/>
  <colBreaks count="1" manualBreakCount="1">
    <brk id="18" max="14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I157"/>
  <sheetViews>
    <sheetView showGridLines="0" zoomScaleNormal="100" workbookViewId="0">
      <selection sqref="A1:R1"/>
    </sheetView>
  </sheetViews>
  <sheetFormatPr defaultColWidth="11.42578125" defaultRowHeight="12.75"/>
  <cols>
    <col min="1" max="1" width="4.140625" style="1" customWidth="1"/>
    <col min="2" max="2" width="7" style="1" customWidth="1"/>
    <col min="3" max="3" width="4.7109375" style="1" customWidth="1"/>
    <col min="4" max="4" width="40.7109375" style="45" customWidth="1"/>
    <col min="5" max="5" width="14" style="45" bestFit="1" customWidth="1"/>
    <col min="6" max="6" width="3.7109375" style="45" customWidth="1"/>
    <col min="7" max="7" width="12.7109375" style="45" customWidth="1"/>
    <col min="8" max="8" width="3.7109375" style="45" customWidth="1"/>
    <col min="9" max="9" width="12.7109375" style="45" customWidth="1"/>
    <col min="10" max="10" width="3.7109375" style="45" customWidth="1"/>
    <col min="11" max="11" width="12.7109375" style="45" customWidth="1"/>
    <col min="12" max="12" width="3.7109375" style="45" customWidth="1"/>
    <col min="13" max="13" width="13.42578125" style="45" bestFit="1" customWidth="1"/>
    <col min="14" max="14" width="3.7109375" style="45" customWidth="1"/>
    <col min="15" max="15" width="17.28515625" style="45" customWidth="1"/>
    <col min="16" max="16" width="3.7109375" style="45" customWidth="1"/>
    <col min="17" max="17" width="14.28515625" style="45" bestFit="1" customWidth="1"/>
    <col min="18" max="18" width="3.5703125" style="45" customWidth="1"/>
    <col min="19" max="19" width="11.42578125" style="45"/>
    <col min="20" max="16384" width="11.42578125" style="1"/>
  </cols>
  <sheetData>
    <row r="1" spans="1:61" s="29" customFormat="1" ht="15">
      <c r="A1" s="221" t="s">
        <v>133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189"/>
      <c r="T1" s="141" t="s">
        <v>183</v>
      </c>
    </row>
    <row r="2" spans="1:61" s="29" customFormat="1" ht="15">
      <c r="A2" s="221" t="s">
        <v>166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189"/>
    </row>
    <row r="3" spans="1:61" s="29" customFormat="1" ht="15">
      <c r="A3" s="221" t="s">
        <v>197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189"/>
    </row>
    <row r="4" spans="1:61" ht="6.95" customHeight="1" thickBot="1">
      <c r="A4" s="248"/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90"/>
    </row>
    <row r="5" spans="1:61" ht="6" customHeight="1">
      <c r="A5" s="80"/>
      <c r="B5" s="80"/>
      <c r="C5" s="8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</row>
    <row r="6" spans="1:61" ht="12.75" customHeight="1">
      <c r="A6" s="90"/>
      <c r="B6" s="90"/>
      <c r="C6" s="90"/>
      <c r="D6" s="90"/>
      <c r="E6" s="209" t="s">
        <v>142</v>
      </c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185"/>
      <c r="Q6" s="90"/>
      <c r="R6" s="90"/>
      <c r="S6" s="90"/>
    </row>
    <row r="7" spans="1:61" ht="6" customHeight="1">
      <c r="A7" s="90"/>
      <c r="B7" s="90"/>
      <c r="C7" s="90"/>
      <c r="D7" s="90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0"/>
    </row>
    <row r="8" spans="1:61" ht="6" customHeight="1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</row>
    <row r="9" spans="1:61" ht="12.75" customHeight="1">
      <c r="A9" s="236" t="s">
        <v>82</v>
      </c>
      <c r="B9" s="236"/>
      <c r="C9" s="236"/>
      <c r="D9" s="236"/>
      <c r="E9" s="212" t="s">
        <v>0</v>
      </c>
      <c r="F9" s="188"/>
      <c r="G9" s="242" t="s">
        <v>36</v>
      </c>
      <c r="H9" s="242"/>
      <c r="I9" s="242"/>
      <c r="J9" s="242"/>
      <c r="K9" s="242"/>
      <c r="L9" s="242"/>
      <c r="M9" s="242"/>
      <c r="N9" s="242"/>
      <c r="O9" s="242"/>
      <c r="P9" s="242"/>
      <c r="Q9" s="242"/>
      <c r="R9" s="242"/>
      <c r="S9" s="90"/>
    </row>
    <row r="10" spans="1:61" ht="6" customHeight="1">
      <c r="A10" s="236"/>
      <c r="B10" s="236"/>
      <c r="C10" s="236"/>
      <c r="D10" s="236"/>
      <c r="E10" s="212"/>
      <c r="F10" s="188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1"/>
      <c r="R10" s="91"/>
      <c r="S10" s="90"/>
    </row>
    <row r="11" spans="1:61" ht="6" customHeight="1">
      <c r="A11" s="236"/>
      <c r="B11" s="236"/>
      <c r="C11" s="236"/>
      <c r="D11" s="236"/>
      <c r="E11" s="212"/>
      <c r="F11" s="188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0"/>
      <c r="R11" s="90"/>
      <c r="S11" s="90"/>
    </row>
    <row r="12" spans="1:61" ht="36" customHeight="1">
      <c r="A12" s="236"/>
      <c r="B12" s="236"/>
      <c r="C12" s="236"/>
      <c r="D12" s="236"/>
      <c r="E12" s="212"/>
      <c r="F12" s="188"/>
      <c r="G12" s="188" t="s">
        <v>37</v>
      </c>
      <c r="H12" s="188"/>
      <c r="I12" s="188" t="s">
        <v>38</v>
      </c>
      <c r="J12" s="188"/>
      <c r="K12" s="188" t="s">
        <v>39</v>
      </c>
      <c r="L12" s="188"/>
      <c r="M12" s="188" t="s">
        <v>54</v>
      </c>
      <c r="N12" s="188"/>
      <c r="O12" s="188" t="s">
        <v>55</v>
      </c>
      <c r="P12" s="188"/>
      <c r="Q12" s="186" t="s">
        <v>29</v>
      </c>
      <c r="R12" s="90"/>
      <c r="S12" s="90"/>
    </row>
    <row r="13" spans="1:61" s="7" customFormat="1" ht="6" customHeight="1">
      <c r="A13" s="81"/>
      <c r="B13" s="81"/>
      <c r="C13" s="8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2"/>
    </row>
    <row r="14" spans="1:61" ht="6" customHeight="1">
      <c r="A14" s="80"/>
      <c r="B14" s="80"/>
      <c r="C14" s="8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</row>
    <row r="15" spans="1:61" s="45" customFormat="1">
      <c r="A15" s="234" t="s">
        <v>0</v>
      </c>
      <c r="B15" s="234"/>
      <c r="C15" s="234"/>
      <c r="D15" s="234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</row>
    <row r="16" spans="1:61" s="45" customFormat="1">
      <c r="A16" s="152"/>
      <c r="B16" s="152"/>
      <c r="C16" s="234" t="s">
        <v>98</v>
      </c>
      <c r="D16" s="234"/>
      <c r="E16" s="202">
        <v>763503</v>
      </c>
      <c r="F16" s="60" t="s">
        <v>184</v>
      </c>
      <c r="G16" s="60">
        <v>31586</v>
      </c>
      <c r="H16" s="60" t="s">
        <v>184</v>
      </c>
      <c r="I16" s="60">
        <v>68639</v>
      </c>
      <c r="J16" s="60" t="s">
        <v>184</v>
      </c>
      <c r="K16" s="60">
        <v>117782</v>
      </c>
      <c r="L16" s="60" t="s">
        <v>184</v>
      </c>
      <c r="M16" s="60">
        <v>190938</v>
      </c>
      <c r="N16" s="60" t="s">
        <v>184</v>
      </c>
      <c r="O16" s="60">
        <v>352741</v>
      </c>
      <c r="P16" s="60" t="s">
        <v>184</v>
      </c>
      <c r="Q16" s="60">
        <v>1821</v>
      </c>
      <c r="R16" s="90" t="s">
        <v>58</v>
      </c>
      <c r="S16" s="90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55"/>
      <c r="AI16" s="176"/>
      <c r="AJ16" s="176"/>
      <c r="AK16" s="176"/>
      <c r="AL16" s="176"/>
      <c r="AM16" s="176"/>
      <c r="AN16" s="176"/>
      <c r="AO16" s="176"/>
      <c r="AP16" s="176"/>
      <c r="AQ16" s="176"/>
      <c r="AR16" s="176"/>
      <c r="AS16" s="176"/>
      <c r="AT16" s="176"/>
      <c r="AU16" s="176"/>
      <c r="AV16" s="176"/>
      <c r="AW16" s="176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</row>
    <row r="17" spans="1:61" s="45" customFormat="1" ht="14.25">
      <c r="A17" s="90"/>
      <c r="B17" s="90"/>
      <c r="C17" s="90"/>
      <c r="D17" s="90" t="s">
        <v>152</v>
      </c>
      <c r="E17" s="64">
        <v>334570</v>
      </c>
      <c r="F17" s="64" t="s">
        <v>184</v>
      </c>
      <c r="G17" s="64">
        <v>11239</v>
      </c>
      <c r="H17" s="64" t="s">
        <v>184</v>
      </c>
      <c r="I17" s="64">
        <v>31216</v>
      </c>
      <c r="J17" s="64" t="s">
        <v>184</v>
      </c>
      <c r="K17" s="64">
        <v>48822</v>
      </c>
      <c r="L17" s="64" t="s">
        <v>184</v>
      </c>
      <c r="M17" s="64">
        <v>82600</v>
      </c>
      <c r="N17" s="64" t="s">
        <v>184</v>
      </c>
      <c r="O17" s="64">
        <v>160627</v>
      </c>
      <c r="P17" s="64" t="s">
        <v>184</v>
      </c>
      <c r="Q17" s="64">
        <v>66</v>
      </c>
      <c r="R17" s="90" t="s">
        <v>58</v>
      </c>
      <c r="S17" s="90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55"/>
      <c r="AI17" s="176"/>
      <c r="AJ17" s="176"/>
      <c r="AK17" s="176"/>
      <c r="AL17" s="176"/>
      <c r="AM17" s="176"/>
      <c r="AN17" s="176"/>
      <c r="AO17" s="176"/>
      <c r="AP17" s="176"/>
      <c r="AQ17" s="176"/>
      <c r="AR17" s="176"/>
      <c r="AS17" s="176"/>
      <c r="AT17" s="176"/>
      <c r="AU17" s="176"/>
      <c r="AV17" s="176"/>
      <c r="AW17" s="176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</row>
    <row r="18" spans="1:61" s="45" customFormat="1">
      <c r="A18" s="90"/>
      <c r="B18" s="90"/>
      <c r="C18" s="90"/>
      <c r="D18" s="90" t="s">
        <v>79</v>
      </c>
      <c r="E18" s="64">
        <v>137908</v>
      </c>
      <c r="F18" s="64" t="s">
        <v>184</v>
      </c>
      <c r="G18" s="64">
        <v>10476</v>
      </c>
      <c r="H18" s="64" t="s">
        <v>184</v>
      </c>
      <c r="I18" s="64">
        <v>15676</v>
      </c>
      <c r="J18" s="64" t="s">
        <v>184</v>
      </c>
      <c r="K18" s="64">
        <v>29902</v>
      </c>
      <c r="L18" s="64" t="s">
        <v>184</v>
      </c>
      <c r="M18" s="64">
        <v>44547</v>
      </c>
      <c r="N18" s="64" t="s">
        <v>184</v>
      </c>
      <c r="O18" s="64">
        <v>36791</v>
      </c>
      <c r="P18" s="64" t="s">
        <v>184</v>
      </c>
      <c r="Q18" s="64">
        <v>516</v>
      </c>
      <c r="R18" s="90" t="s">
        <v>58</v>
      </c>
      <c r="S18" s="90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55"/>
      <c r="AI18" s="176"/>
      <c r="AJ18" s="176"/>
      <c r="AK18" s="176"/>
      <c r="AL18" s="176"/>
      <c r="AM18" s="176"/>
      <c r="AN18" s="176"/>
      <c r="AO18" s="176"/>
      <c r="AP18" s="176"/>
      <c r="AQ18" s="176"/>
      <c r="AR18" s="176"/>
      <c r="AS18" s="176"/>
      <c r="AT18" s="176"/>
      <c r="AU18" s="176"/>
      <c r="AV18" s="176"/>
      <c r="AW18" s="176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</row>
    <row r="19" spans="1:61" s="45" customFormat="1" ht="14.25">
      <c r="A19" s="90"/>
      <c r="B19" s="90"/>
      <c r="C19" s="90"/>
      <c r="D19" s="90" t="s">
        <v>154</v>
      </c>
      <c r="E19" s="64">
        <v>89596</v>
      </c>
      <c r="F19" s="64" t="s">
        <v>184</v>
      </c>
      <c r="G19" s="64">
        <v>4176</v>
      </c>
      <c r="H19" s="64" t="s">
        <v>58</v>
      </c>
      <c r="I19" s="64">
        <v>8317</v>
      </c>
      <c r="J19" s="64" t="s">
        <v>184</v>
      </c>
      <c r="K19" s="64">
        <v>14301</v>
      </c>
      <c r="L19" s="64" t="s">
        <v>184</v>
      </c>
      <c r="M19" s="64">
        <v>17597</v>
      </c>
      <c r="N19" s="64" t="s">
        <v>184</v>
      </c>
      <c r="O19" s="64">
        <v>44700</v>
      </c>
      <c r="P19" s="64" t="s">
        <v>184</v>
      </c>
      <c r="Q19" s="64">
        <v>505</v>
      </c>
      <c r="R19" s="90" t="s">
        <v>58</v>
      </c>
      <c r="S19" s="90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55"/>
      <c r="AI19" s="176"/>
      <c r="AJ19" s="176"/>
      <c r="AK19" s="176"/>
      <c r="AL19" s="176"/>
      <c r="AM19" s="176"/>
      <c r="AN19" s="176"/>
      <c r="AO19" s="176"/>
      <c r="AP19" s="176"/>
      <c r="AQ19" s="176"/>
      <c r="AR19" s="176"/>
      <c r="AS19" s="176"/>
      <c r="AT19" s="176"/>
      <c r="AU19" s="176"/>
      <c r="AV19" s="176"/>
      <c r="AW19" s="176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</row>
    <row r="20" spans="1:61" s="45" customFormat="1">
      <c r="A20" s="90"/>
      <c r="B20" s="90"/>
      <c r="C20" s="90"/>
      <c r="D20" s="90" t="s">
        <v>181</v>
      </c>
      <c r="E20" s="64">
        <v>156493</v>
      </c>
      <c r="F20" s="64" t="s">
        <v>184</v>
      </c>
      <c r="G20" s="64">
        <v>3735</v>
      </c>
      <c r="H20" s="64" t="s">
        <v>58</v>
      </c>
      <c r="I20" s="64">
        <v>7402</v>
      </c>
      <c r="J20" s="64" t="s">
        <v>184</v>
      </c>
      <c r="K20" s="64">
        <v>19727</v>
      </c>
      <c r="L20" s="64" t="s">
        <v>184</v>
      </c>
      <c r="M20" s="64">
        <v>34621</v>
      </c>
      <c r="N20" s="64" t="s">
        <v>184</v>
      </c>
      <c r="O20" s="64">
        <v>90274</v>
      </c>
      <c r="P20" s="64" t="s">
        <v>184</v>
      </c>
      <c r="Q20" s="64">
        <v>734</v>
      </c>
      <c r="R20" s="90" t="s">
        <v>58</v>
      </c>
      <c r="S20" s="90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55"/>
      <c r="AI20" s="176"/>
      <c r="AJ20" s="176"/>
      <c r="AK20" s="176"/>
      <c r="AL20" s="176"/>
      <c r="AM20" s="176"/>
      <c r="AN20" s="176"/>
      <c r="AO20" s="176"/>
      <c r="AP20" s="176"/>
      <c r="AQ20" s="176"/>
      <c r="AR20" s="176"/>
      <c r="AS20" s="176"/>
      <c r="AT20" s="176"/>
      <c r="AU20" s="176"/>
      <c r="AV20" s="176"/>
      <c r="AW20" s="176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</row>
    <row r="21" spans="1:61" s="45" customFormat="1">
      <c r="A21" s="90"/>
      <c r="B21" s="90"/>
      <c r="C21" s="90"/>
      <c r="D21" s="90" t="s">
        <v>29</v>
      </c>
      <c r="E21" s="64">
        <v>44940</v>
      </c>
      <c r="F21" s="64" t="s">
        <v>184</v>
      </c>
      <c r="G21" s="96">
        <v>1960</v>
      </c>
      <c r="H21" s="96" t="s">
        <v>58</v>
      </c>
      <c r="I21" s="96">
        <v>6028</v>
      </c>
      <c r="J21" s="96" t="s">
        <v>58</v>
      </c>
      <c r="K21" s="96">
        <v>5030</v>
      </c>
      <c r="L21" s="96" t="s">
        <v>58</v>
      </c>
      <c r="M21" s="96">
        <v>11573</v>
      </c>
      <c r="N21" s="96" t="s">
        <v>184</v>
      </c>
      <c r="O21" s="96">
        <v>20349</v>
      </c>
      <c r="P21" s="96" t="s">
        <v>184</v>
      </c>
      <c r="Q21" s="96">
        <v>0</v>
      </c>
      <c r="R21" s="90"/>
      <c r="S21" s="90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55"/>
      <c r="AI21" s="176"/>
      <c r="AJ21" s="176"/>
      <c r="AK21" s="176"/>
      <c r="AL21" s="176"/>
      <c r="AM21" s="176"/>
      <c r="AN21" s="176"/>
      <c r="AO21" s="176"/>
      <c r="AP21" s="176"/>
      <c r="AQ21" s="176"/>
      <c r="AR21" s="176"/>
      <c r="AS21" s="176"/>
      <c r="AT21" s="176"/>
      <c r="AU21" s="176"/>
      <c r="AV21" s="176"/>
      <c r="AW21" s="176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</row>
    <row r="22" spans="1:61" s="45" customFormat="1">
      <c r="A22" s="90"/>
      <c r="B22" s="90"/>
      <c r="C22" s="90"/>
      <c r="D22" s="90"/>
      <c r="E22" s="90"/>
      <c r="F22" s="90"/>
      <c r="G22" s="64"/>
      <c r="H22" s="64"/>
      <c r="I22" s="64"/>
      <c r="J22" s="64"/>
      <c r="K22" s="64"/>
      <c r="L22" s="64"/>
      <c r="M22" s="90"/>
      <c r="N22" s="90"/>
      <c r="O22" s="90"/>
      <c r="P22" s="90"/>
      <c r="Q22" s="90"/>
      <c r="R22" s="90"/>
      <c r="S22" s="90"/>
    </row>
    <row r="23" spans="1:61" s="45" customFormat="1">
      <c r="A23" s="152"/>
      <c r="B23" s="152"/>
      <c r="C23" s="234" t="s">
        <v>100</v>
      </c>
      <c r="D23" s="234"/>
      <c r="E23" s="202">
        <v>763503</v>
      </c>
      <c r="F23" s="60" t="s">
        <v>184</v>
      </c>
      <c r="G23" s="60">
        <v>31585</v>
      </c>
      <c r="H23" s="60" t="s">
        <v>184</v>
      </c>
      <c r="I23" s="60">
        <v>68637</v>
      </c>
      <c r="J23" s="60" t="s">
        <v>184</v>
      </c>
      <c r="K23" s="60">
        <v>117782</v>
      </c>
      <c r="L23" s="60" t="s">
        <v>184</v>
      </c>
      <c r="M23" s="60">
        <v>190939</v>
      </c>
      <c r="N23" s="60" t="s">
        <v>184</v>
      </c>
      <c r="O23" s="60">
        <v>352742</v>
      </c>
      <c r="P23" s="60" t="s">
        <v>184</v>
      </c>
      <c r="Q23" s="60">
        <v>1821</v>
      </c>
      <c r="R23" s="90" t="s">
        <v>58</v>
      </c>
      <c r="S23" s="90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55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6"/>
      <c r="AS23" s="176"/>
      <c r="AT23" s="176"/>
      <c r="AU23" s="176"/>
      <c r="AV23" s="176"/>
      <c r="AW23" s="176"/>
      <c r="AX23" s="176"/>
      <c r="AY23" s="176"/>
      <c r="AZ23" s="55"/>
      <c r="BA23" s="55"/>
      <c r="BB23" s="55"/>
      <c r="BC23" s="55"/>
      <c r="BD23" s="55"/>
    </row>
    <row r="24" spans="1:61" s="45" customFormat="1">
      <c r="A24" s="90"/>
      <c r="B24" s="90"/>
      <c r="C24" s="90"/>
      <c r="D24" s="90" t="s">
        <v>80</v>
      </c>
      <c r="E24" s="64">
        <v>85389</v>
      </c>
      <c r="F24" s="64" t="s">
        <v>184</v>
      </c>
      <c r="G24" s="64">
        <v>5444</v>
      </c>
      <c r="H24" s="64" t="s">
        <v>58</v>
      </c>
      <c r="I24" s="64">
        <v>8862</v>
      </c>
      <c r="J24" s="64" t="s">
        <v>184</v>
      </c>
      <c r="K24" s="64">
        <v>19115</v>
      </c>
      <c r="L24" s="64" t="s">
        <v>184</v>
      </c>
      <c r="M24" s="64">
        <v>27151</v>
      </c>
      <c r="N24" s="64" t="s">
        <v>184</v>
      </c>
      <c r="O24" s="64">
        <v>24734</v>
      </c>
      <c r="P24" s="64" t="s">
        <v>184</v>
      </c>
      <c r="Q24" s="64">
        <v>83</v>
      </c>
      <c r="R24" s="90" t="s">
        <v>58</v>
      </c>
      <c r="S24" s="90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55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6"/>
      <c r="AS24" s="176"/>
      <c r="AT24" s="176"/>
      <c r="AU24" s="176"/>
      <c r="AV24" s="176"/>
      <c r="AW24" s="176"/>
      <c r="AX24" s="176"/>
      <c r="AY24" s="176"/>
      <c r="AZ24" s="55"/>
      <c r="BA24" s="55"/>
      <c r="BB24" s="55"/>
      <c r="BC24" s="55"/>
      <c r="BD24" s="55"/>
    </row>
    <row r="25" spans="1:61" s="45" customFormat="1" ht="14.25">
      <c r="A25" s="90"/>
      <c r="B25" s="90"/>
      <c r="C25" s="90"/>
      <c r="D25" s="90" t="s">
        <v>153</v>
      </c>
      <c r="E25" s="64">
        <v>385407</v>
      </c>
      <c r="F25" s="64" t="s">
        <v>184</v>
      </c>
      <c r="G25" s="64">
        <v>16270</v>
      </c>
      <c r="H25" s="64" t="s">
        <v>184</v>
      </c>
      <c r="I25" s="64">
        <v>36987</v>
      </c>
      <c r="J25" s="64" t="s">
        <v>184</v>
      </c>
      <c r="K25" s="64">
        <v>59441</v>
      </c>
      <c r="L25" s="64" t="s">
        <v>184</v>
      </c>
      <c r="M25" s="64">
        <v>99993</v>
      </c>
      <c r="N25" s="64" t="s">
        <v>184</v>
      </c>
      <c r="O25" s="64">
        <v>172217</v>
      </c>
      <c r="P25" s="64" t="s">
        <v>184</v>
      </c>
      <c r="Q25" s="64">
        <v>499</v>
      </c>
      <c r="R25" s="90" t="s">
        <v>58</v>
      </c>
      <c r="S25" s="90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55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6"/>
      <c r="AS25" s="176"/>
      <c r="AT25" s="176"/>
      <c r="AU25" s="176"/>
      <c r="AV25" s="176"/>
      <c r="AW25" s="176"/>
      <c r="AX25" s="176"/>
      <c r="AY25" s="176"/>
      <c r="AZ25" s="55"/>
      <c r="BA25" s="55"/>
      <c r="BB25" s="55"/>
      <c r="BC25" s="55"/>
      <c r="BD25" s="55"/>
    </row>
    <row r="26" spans="1:61" s="45" customFormat="1" ht="14.25">
      <c r="A26" s="90"/>
      <c r="B26" s="90"/>
      <c r="C26" s="90"/>
      <c r="D26" s="90" t="s">
        <v>154</v>
      </c>
      <c r="E26" s="64">
        <v>89596</v>
      </c>
      <c r="F26" s="64" t="s">
        <v>184</v>
      </c>
      <c r="G26" s="64">
        <v>4176</v>
      </c>
      <c r="H26" s="64" t="s">
        <v>58</v>
      </c>
      <c r="I26" s="64">
        <v>8317</v>
      </c>
      <c r="J26" s="64" t="s">
        <v>184</v>
      </c>
      <c r="K26" s="64">
        <v>14301</v>
      </c>
      <c r="L26" s="64" t="s">
        <v>184</v>
      </c>
      <c r="M26" s="64">
        <v>17597</v>
      </c>
      <c r="N26" s="64" t="s">
        <v>184</v>
      </c>
      <c r="O26" s="64">
        <v>44700</v>
      </c>
      <c r="P26" s="64" t="s">
        <v>184</v>
      </c>
      <c r="Q26" s="64">
        <v>505</v>
      </c>
      <c r="R26" s="90" t="s">
        <v>58</v>
      </c>
      <c r="S26" s="90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55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6"/>
      <c r="AS26" s="176"/>
      <c r="AT26" s="176"/>
      <c r="AU26" s="176"/>
      <c r="AV26" s="176"/>
      <c r="AW26" s="176"/>
      <c r="AX26" s="176"/>
      <c r="AY26" s="176"/>
      <c r="AZ26" s="55"/>
      <c r="BA26" s="55"/>
      <c r="BB26" s="55"/>
      <c r="BC26" s="55"/>
      <c r="BD26" s="55"/>
    </row>
    <row r="27" spans="1:61" s="45" customFormat="1">
      <c r="A27" s="90"/>
      <c r="B27" s="90"/>
      <c r="C27" s="90"/>
      <c r="D27" s="90" t="s">
        <v>181</v>
      </c>
      <c r="E27" s="64">
        <v>156493</v>
      </c>
      <c r="F27" s="64" t="s">
        <v>184</v>
      </c>
      <c r="G27" s="96">
        <v>3735</v>
      </c>
      <c r="H27" s="96" t="s">
        <v>58</v>
      </c>
      <c r="I27" s="96">
        <v>7402</v>
      </c>
      <c r="J27" s="96" t="s">
        <v>184</v>
      </c>
      <c r="K27" s="96">
        <v>19727</v>
      </c>
      <c r="L27" s="96" t="s">
        <v>184</v>
      </c>
      <c r="M27" s="64">
        <v>34621</v>
      </c>
      <c r="N27" s="64" t="s">
        <v>184</v>
      </c>
      <c r="O27" s="64">
        <v>90274</v>
      </c>
      <c r="P27" s="64" t="s">
        <v>184</v>
      </c>
      <c r="Q27" s="64">
        <v>734</v>
      </c>
      <c r="R27" s="90" t="s">
        <v>58</v>
      </c>
      <c r="S27" s="90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55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  <c r="AU27" s="176"/>
      <c r="AV27" s="176"/>
      <c r="AW27" s="176"/>
      <c r="AX27" s="176"/>
      <c r="AY27" s="176"/>
      <c r="AZ27" s="55"/>
      <c r="BA27" s="55"/>
      <c r="BB27" s="55"/>
      <c r="BC27" s="55"/>
      <c r="BD27" s="55"/>
    </row>
    <row r="28" spans="1:61" s="45" customFormat="1">
      <c r="A28" s="90"/>
      <c r="B28" s="90"/>
      <c r="C28" s="90"/>
      <c r="D28" s="90" t="s">
        <v>29</v>
      </c>
      <c r="E28" s="64">
        <v>46621</v>
      </c>
      <c r="F28" s="90" t="s">
        <v>184</v>
      </c>
      <c r="G28" s="64">
        <v>1960</v>
      </c>
      <c r="H28" s="64" t="s">
        <v>58</v>
      </c>
      <c r="I28" s="64">
        <v>7069</v>
      </c>
      <c r="J28" s="64" t="s">
        <v>58</v>
      </c>
      <c r="K28" s="64">
        <v>5198</v>
      </c>
      <c r="L28" s="64" t="s">
        <v>58</v>
      </c>
      <c r="M28" s="64">
        <v>11577</v>
      </c>
      <c r="N28" s="90" t="s">
        <v>184</v>
      </c>
      <c r="O28" s="64">
        <v>20817</v>
      </c>
      <c r="P28" s="90" t="s">
        <v>184</v>
      </c>
      <c r="Q28" s="96">
        <v>0</v>
      </c>
      <c r="R28" s="90"/>
      <c r="S28" s="90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55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6"/>
      <c r="AS28" s="176"/>
      <c r="AT28" s="176"/>
      <c r="AU28" s="176"/>
      <c r="AV28" s="176"/>
      <c r="AW28" s="176"/>
      <c r="AX28" s="176"/>
      <c r="AY28" s="176"/>
      <c r="AZ28" s="55"/>
      <c r="BA28" s="55"/>
      <c r="BB28" s="55"/>
      <c r="BC28" s="55"/>
      <c r="BD28" s="55"/>
    </row>
    <row r="29" spans="1:61" s="45" customFormat="1">
      <c r="A29" s="90"/>
      <c r="B29" s="90"/>
      <c r="C29" s="90"/>
      <c r="D29" s="90"/>
      <c r="E29" s="90"/>
      <c r="F29" s="90"/>
      <c r="G29" s="64"/>
      <c r="H29" s="64"/>
      <c r="I29" s="64"/>
      <c r="J29" s="64"/>
      <c r="K29" s="64"/>
      <c r="L29" s="64"/>
      <c r="M29" s="90"/>
      <c r="N29" s="90"/>
      <c r="O29" s="90"/>
      <c r="P29" s="90"/>
      <c r="Q29" s="90"/>
      <c r="R29" s="90"/>
      <c r="S29" s="90"/>
    </row>
    <row r="30" spans="1:61" s="45" customFormat="1">
      <c r="A30" s="152"/>
      <c r="B30" s="152"/>
      <c r="C30" s="234" t="s">
        <v>47</v>
      </c>
      <c r="D30" s="234"/>
      <c r="E30" s="202">
        <v>763503</v>
      </c>
      <c r="F30" s="60" t="s">
        <v>184</v>
      </c>
      <c r="G30" s="60">
        <v>31585</v>
      </c>
      <c r="H30" s="60" t="s">
        <v>184</v>
      </c>
      <c r="I30" s="60">
        <v>68637</v>
      </c>
      <c r="J30" s="60" t="s">
        <v>184</v>
      </c>
      <c r="K30" s="60">
        <v>117781</v>
      </c>
      <c r="L30" s="60" t="s">
        <v>184</v>
      </c>
      <c r="M30" s="60">
        <v>190938</v>
      </c>
      <c r="N30" s="60" t="s">
        <v>184</v>
      </c>
      <c r="O30" s="60">
        <v>352741</v>
      </c>
      <c r="P30" s="60" t="s">
        <v>184</v>
      </c>
      <c r="Q30" s="60">
        <v>1821</v>
      </c>
      <c r="R30" s="90" t="s">
        <v>58</v>
      </c>
      <c r="S30" s="90"/>
      <c r="U30" s="55"/>
      <c r="V30" s="177"/>
      <c r="W30" s="177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55"/>
      <c r="AJ30" s="17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</row>
    <row r="31" spans="1:61" s="45" customFormat="1">
      <c r="A31" s="90"/>
      <c r="B31" s="90"/>
      <c r="C31" s="90"/>
      <c r="D31" s="90" t="s">
        <v>78</v>
      </c>
      <c r="E31" s="64">
        <v>620793</v>
      </c>
      <c r="F31" s="64" t="s">
        <v>184</v>
      </c>
      <c r="G31" s="64">
        <v>23638</v>
      </c>
      <c r="H31" s="64" t="s">
        <v>184</v>
      </c>
      <c r="I31" s="64">
        <v>57363</v>
      </c>
      <c r="J31" s="64" t="s">
        <v>184</v>
      </c>
      <c r="K31" s="64">
        <v>93803</v>
      </c>
      <c r="L31" s="64" t="s">
        <v>184</v>
      </c>
      <c r="M31" s="64">
        <v>154046</v>
      </c>
      <c r="N31" s="64" t="s">
        <v>184</v>
      </c>
      <c r="O31" s="64">
        <v>290557</v>
      </c>
      <c r="P31" s="64" t="s">
        <v>184</v>
      </c>
      <c r="Q31" s="64">
        <v>1386</v>
      </c>
      <c r="R31" s="90" t="s">
        <v>58</v>
      </c>
      <c r="S31" s="90"/>
      <c r="U31" s="55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55"/>
      <c r="AJ31" s="17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</row>
    <row r="32" spans="1:61" s="45" customFormat="1">
      <c r="A32" s="90"/>
      <c r="B32" s="90"/>
      <c r="C32" s="90"/>
      <c r="D32" s="90" t="s">
        <v>79</v>
      </c>
      <c r="E32" s="64">
        <v>141949</v>
      </c>
      <c r="F32" s="64" t="s">
        <v>184</v>
      </c>
      <c r="G32" s="64">
        <v>7947</v>
      </c>
      <c r="H32" s="64" t="s">
        <v>184</v>
      </c>
      <c r="I32" s="64">
        <v>11274</v>
      </c>
      <c r="J32" s="64" t="s">
        <v>184</v>
      </c>
      <c r="K32" s="64">
        <v>23978</v>
      </c>
      <c r="L32" s="64" t="s">
        <v>184</v>
      </c>
      <c r="M32" s="64">
        <v>36892</v>
      </c>
      <c r="N32" s="64" t="s">
        <v>184</v>
      </c>
      <c r="O32" s="64">
        <v>61423</v>
      </c>
      <c r="P32" s="64" t="s">
        <v>184</v>
      </c>
      <c r="Q32" s="64">
        <v>435</v>
      </c>
      <c r="R32" s="90" t="s">
        <v>58</v>
      </c>
      <c r="S32" s="90"/>
      <c r="U32" s="55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55"/>
      <c r="AJ32" s="17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</row>
    <row r="33" spans="1:51" s="45" customFormat="1">
      <c r="A33" s="90"/>
      <c r="B33" s="90"/>
      <c r="C33" s="90"/>
      <c r="D33" s="90" t="s">
        <v>29</v>
      </c>
      <c r="E33" s="96">
        <v>761</v>
      </c>
      <c r="F33" s="96" t="s">
        <v>58</v>
      </c>
      <c r="G33" s="96">
        <v>0</v>
      </c>
      <c r="H33" s="90"/>
      <c r="I33" s="96">
        <v>0</v>
      </c>
      <c r="J33" s="90"/>
      <c r="K33" s="96">
        <v>0</v>
      </c>
      <c r="L33" s="90"/>
      <c r="M33" s="96">
        <v>0</v>
      </c>
      <c r="N33" s="90"/>
      <c r="O33" s="96">
        <v>761</v>
      </c>
      <c r="P33" s="96" t="s">
        <v>58</v>
      </c>
      <c r="Q33" s="96">
        <v>0</v>
      </c>
      <c r="R33" s="90"/>
      <c r="S33" s="90"/>
      <c r="U33" s="55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55"/>
      <c r="AJ33" s="17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</row>
    <row r="34" spans="1:51" s="45" customFormat="1">
      <c r="A34" s="90"/>
      <c r="B34" s="90"/>
      <c r="C34" s="90"/>
      <c r="D34" s="90"/>
      <c r="E34" s="90"/>
      <c r="F34" s="90"/>
      <c r="G34" s="64"/>
      <c r="H34" s="64"/>
      <c r="I34" s="64"/>
      <c r="J34" s="64"/>
      <c r="K34" s="64"/>
      <c r="L34" s="64"/>
      <c r="M34" s="64"/>
      <c r="N34" s="64"/>
      <c r="O34" s="90"/>
      <c r="P34" s="90"/>
      <c r="Q34" s="90"/>
      <c r="R34" s="90"/>
      <c r="S34" s="90"/>
    </row>
    <row r="35" spans="1:51" s="45" customFormat="1" ht="25.5" customHeight="1">
      <c r="A35" s="152"/>
      <c r="B35" s="152"/>
      <c r="C35" s="246" t="s">
        <v>97</v>
      </c>
      <c r="D35" s="246"/>
      <c r="E35" s="202">
        <v>763503</v>
      </c>
      <c r="F35" s="60" t="s">
        <v>184</v>
      </c>
      <c r="G35" s="60">
        <v>31586</v>
      </c>
      <c r="H35" s="60" t="s">
        <v>184</v>
      </c>
      <c r="I35" s="60">
        <v>68638</v>
      </c>
      <c r="J35" s="60" t="s">
        <v>184</v>
      </c>
      <c r="K35" s="60">
        <v>117782</v>
      </c>
      <c r="L35" s="60" t="s">
        <v>184</v>
      </c>
      <c r="M35" s="60">
        <v>190939</v>
      </c>
      <c r="N35" s="60" t="s">
        <v>184</v>
      </c>
      <c r="O35" s="60">
        <v>352741</v>
      </c>
      <c r="P35" s="60" t="s">
        <v>184</v>
      </c>
      <c r="Q35" s="60">
        <v>1821</v>
      </c>
      <c r="R35" s="90" t="s">
        <v>58</v>
      </c>
      <c r="S35" s="90"/>
    </row>
    <row r="36" spans="1:51" s="45" customFormat="1">
      <c r="A36" s="90"/>
      <c r="B36" s="90"/>
      <c r="C36" s="90"/>
      <c r="D36" s="90" t="s">
        <v>45</v>
      </c>
      <c r="E36" s="64">
        <v>221754</v>
      </c>
      <c r="F36" s="64" t="s">
        <v>184</v>
      </c>
      <c r="G36" s="64">
        <v>13074</v>
      </c>
      <c r="H36" s="64" t="s">
        <v>184</v>
      </c>
      <c r="I36" s="64">
        <v>20995</v>
      </c>
      <c r="J36" s="64" t="s">
        <v>184</v>
      </c>
      <c r="K36" s="64">
        <v>35247</v>
      </c>
      <c r="L36" s="64" t="s">
        <v>184</v>
      </c>
      <c r="M36" s="64">
        <v>65980</v>
      </c>
      <c r="N36" s="64" t="s">
        <v>184</v>
      </c>
      <c r="O36" s="64">
        <v>86309</v>
      </c>
      <c r="P36" s="64" t="s">
        <v>184</v>
      </c>
      <c r="Q36" s="64">
        <v>149</v>
      </c>
      <c r="R36" s="90" t="s">
        <v>58</v>
      </c>
      <c r="S36" s="90"/>
    </row>
    <row r="37" spans="1:51" s="45" customFormat="1">
      <c r="A37" s="90"/>
      <c r="B37" s="90"/>
      <c r="C37" s="90"/>
      <c r="D37" s="90" t="s">
        <v>46</v>
      </c>
      <c r="E37" s="64">
        <v>470369</v>
      </c>
      <c r="F37" s="64" t="s">
        <v>184</v>
      </c>
      <c r="G37" s="64">
        <v>16680</v>
      </c>
      <c r="H37" s="64" t="s">
        <v>184</v>
      </c>
      <c r="I37" s="64">
        <v>39862</v>
      </c>
      <c r="J37" s="64" t="s">
        <v>184</v>
      </c>
      <c r="K37" s="64">
        <v>70138</v>
      </c>
      <c r="L37" s="64" t="s">
        <v>184</v>
      </c>
      <c r="M37" s="64">
        <v>111129</v>
      </c>
      <c r="N37" s="64" t="s">
        <v>184</v>
      </c>
      <c r="O37" s="64">
        <v>230888</v>
      </c>
      <c r="P37" s="64" t="s">
        <v>184</v>
      </c>
      <c r="Q37" s="64">
        <v>1672</v>
      </c>
      <c r="R37" s="90" t="s">
        <v>58</v>
      </c>
      <c r="S37" s="90"/>
    </row>
    <row r="38" spans="1:51" s="45" customFormat="1">
      <c r="A38" s="90"/>
      <c r="B38" s="90"/>
      <c r="C38" s="90"/>
      <c r="D38" s="90" t="s">
        <v>29</v>
      </c>
      <c r="E38" s="64">
        <v>71384</v>
      </c>
      <c r="F38" s="64" t="s">
        <v>184</v>
      </c>
      <c r="G38" s="96">
        <v>1832</v>
      </c>
      <c r="H38" s="96" t="s">
        <v>58</v>
      </c>
      <c r="I38" s="64">
        <v>7781</v>
      </c>
      <c r="J38" s="64" t="s">
        <v>184</v>
      </c>
      <c r="K38" s="64">
        <v>12397</v>
      </c>
      <c r="L38" s="64" t="s">
        <v>184</v>
      </c>
      <c r="M38" s="64">
        <v>13830</v>
      </c>
      <c r="N38" s="64" t="s">
        <v>184</v>
      </c>
      <c r="O38" s="96">
        <v>35544</v>
      </c>
      <c r="P38" s="96" t="s">
        <v>184</v>
      </c>
      <c r="Q38" s="96">
        <v>0</v>
      </c>
      <c r="R38" s="90" t="s">
        <v>58</v>
      </c>
      <c r="S38" s="90"/>
    </row>
    <row r="39" spans="1:51" s="45" customFormat="1">
      <c r="A39" s="90"/>
      <c r="B39" s="90"/>
      <c r="C39" s="90"/>
      <c r="D39" s="90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90"/>
      <c r="S39" s="90"/>
    </row>
    <row r="40" spans="1:51" s="45" customFormat="1">
      <c r="A40" s="90"/>
      <c r="B40" s="234" t="s">
        <v>14</v>
      </c>
      <c r="C40" s="234"/>
      <c r="D40" s="234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</row>
    <row r="41" spans="1:51" s="45" customFormat="1">
      <c r="A41" s="90"/>
      <c r="B41" s="152"/>
      <c r="C41" s="234" t="s">
        <v>98</v>
      </c>
      <c r="D41" s="234"/>
      <c r="E41" s="202">
        <v>142137</v>
      </c>
      <c r="F41" s="60" t="s">
        <v>184</v>
      </c>
      <c r="G41" s="60">
        <v>8414</v>
      </c>
      <c r="H41" s="60" t="s">
        <v>184</v>
      </c>
      <c r="I41" s="60">
        <v>14938</v>
      </c>
      <c r="J41" s="60" t="s">
        <v>184</v>
      </c>
      <c r="K41" s="60">
        <v>22368</v>
      </c>
      <c r="L41" s="60" t="s">
        <v>184</v>
      </c>
      <c r="M41" s="60">
        <v>38080</v>
      </c>
      <c r="N41" s="60" t="s">
        <v>184</v>
      </c>
      <c r="O41" s="60">
        <v>58058</v>
      </c>
      <c r="P41" s="60" t="s">
        <v>184</v>
      </c>
      <c r="Q41" s="60">
        <v>281</v>
      </c>
      <c r="R41" s="90" t="s">
        <v>58</v>
      </c>
      <c r="S41" s="90"/>
    </row>
    <row r="42" spans="1:51" s="45" customFormat="1" ht="14.25">
      <c r="A42" s="90"/>
      <c r="B42" s="90"/>
      <c r="C42" s="90"/>
      <c r="D42" s="90" t="s">
        <v>99</v>
      </c>
      <c r="E42" s="64">
        <v>40764</v>
      </c>
      <c r="F42" s="64" t="s">
        <v>184</v>
      </c>
      <c r="G42" s="64">
        <v>2101</v>
      </c>
      <c r="H42" s="64" t="s">
        <v>58</v>
      </c>
      <c r="I42" s="64">
        <v>6734</v>
      </c>
      <c r="J42" s="64" t="s">
        <v>58</v>
      </c>
      <c r="K42" s="64">
        <v>4199</v>
      </c>
      <c r="L42" s="64" t="s">
        <v>58</v>
      </c>
      <c r="M42" s="64">
        <v>10766</v>
      </c>
      <c r="N42" s="64" t="s">
        <v>184</v>
      </c>
      <c r="O42" s="64">
        <v>16898</v>
      </c>
      <c r="P42" s="64" t="s">
        <v>184</v>
      </c>
      <c r="Q42" s="64">
        <v>66</v>
      </c>
      <c r="R42" s="90" t="s">
        <v>58</v>
      </c>
      <c r="S42" s="90"/>
    </row>
    <row r="43" spans="1:51" s="45" customFormat="1">
      <c r="A43" s="90"/>
      <c r="B43" s="90"/>
      <c r="C43" s="90"/>
      <c r="D43" s="90" t="s">
        <v>79</v>
      </c>
      <c r="E43" s="64">
        <v>35252</v>
      </c>
      <c r="F43" s="64" t="s">
        <v>184</v>
      </c>
      <c r="G43" s="64">
        <v>2962</v>
      </c>
      <c r="H43" s="64" t="s">
        <v>58</v>
      </c>
      <c r="I43" s="64">
        <v>2692</v>
      </c>
      <c r="J43" s="64" t="s">
        <v>58</v>
      </c>
      <c r="K43" s="64">
        <v>8114</v>
      </c>
      <c r="L43" s="64" t="s">
        <v>184</v>
      </c>
      <c r="M43" s="64">
        <v>12700</v>
      </c>
      <c r="N43" s="64" t="s">
        <v>184</v>
      </c>
      <c r="O43" s="64">
        <v>8784</v>
      </c>
      <c r="P43" s="64" t="s">
        <v>184</v>
      </c>
      <c r="Q43" s="96">
        <v>0</v>
      </c>
      <c r="R43" s="90"/>
      <c r="S43" s="90"/>
    </row>
    <row r="44" spans="1:51" s="45" customFormat="1" ht="14.25">
      <c r="A44" s="90"/>
      <c r="B44" s="90"/>
      <c r="C44" s="90"/>
      <c r="D44" s="90" t="s">
        <v>151</v>
      </c>
      <c r="E44" s="96">
        <v>55224</v>
      </c>
      <c r="F44" s="96" t="s">
        <v>184</v>
      </c>
      <c r="G44" s="96">
        <v>2348</v>
      </c>
      <c r="H44" s="96" t="s">
        <v>58</v>
      </c>
      <c r="I44" s="96">
        <v>5480</v>
      </c>
      <c r="J44" s="96" t="s">
        <v>184</v>
      </c>
      <c r="K44" s="96">
        <v>8514</v>
      </c>
      <c r="L44" s="96" t="s">
        <v>184</v>
      </c>
      <c r="M44" s="96">
        <v>9464</v>
      </c>
      <c r="N44" s="96" t="s">
        <v>184</v>
      </c>
      <c r="O44" s="96">
        <v>29203</v>
      </c>
      <c r="P44" s="96" t="s">
        <v>184</v>
      </c>
      <c r="Q44" s="96">
        <v>215</v>
      </c>
      <c r="R44" s="90" t="s">
        <v>58</v>
      </c>
      <c r="S44" s="90"/>
    </row>
    <row r="45" spans="1:51" s="45" customFormat="1">
      <c r="A45" s="90"/>
      <c r="B45" s="90"/>
      <c r="C45" s="90"/>
      <c r="D45" s="90" t="s">
        <v>181</v>
      </c>
      <c r="E45" s="96">
        <v>2461</v>
      </c>
      <c r="F45" s="96" t="s">
        <v>58</v>
      </c>
      <c r="G45" s="96">
        <v>35</v>
      </c>
      <c r="H45" s="96" t="s">
        <v>58</v>
      </c>
      <c r="I45" s="96">
        <v>0</v>
      </c>
      <c r="J45" s="90"/>
      <c r="K45" s="96">
        <v>792</v>
      </c>
      <c r="L45" s="96" t="s">
        <v>58</v>
      </c>
      <c r="M45" s="96">
        <v>296</v>
      </c>
      <c r="N45" s="96" t="s">
        <v>58</v>
      </c>
      <c r="O45" s="96">
        <v>1338</v>
      </c>
      <c r="P45" s="96" t="s">
        <v>58</v>
      </c>
      <c r="Q45" s="96">
        <v>0</v>
      </c>
      <c r="R45" s="90"/>
      <c r="S45" s="90"/>
    </row>
    <row r="46" spans="1:51" s="45" customFormat="1">
      <c r="A46" s="90"/>
      <c r="B46" s="90"/>
      <c r="C46" s="90"/>
      <c r="D46" s="90" t="s">
        <v>29</v>
      </c>
      <c r="E46" s="96">
        <v>8438</v>
      </c>
      <c r="F46" s="96" t="s">
        <v>184</v>
      </c>
      <c r="G46" s="96">
        <v>968</v>
      </c>
      <c r="H46" s="96" t="s">
        <v>58</v>
      </c>
      <c r="I46" s="96">
        <v>32</v>
      </c>
      <c r="J46" s="96" t="s">
        <v>58</v>
      </c>
      <c r="K46" s="96">
        <v>749</v>
      </c>
      <c r="L46" s="96" t="s">
        <v>58</v>
      </c>
      <c r="M46" s="96">
        <v>4854</v>
      </c>
      <c r="N46" s="96" t="s">
        <v>58</v>
      </c>
      <c r="O46" s="96">
        <v>1835</v>
      </c>
      <c r="P46" s="96" t="s">
        <v>58</v>
      </c>
      <c r="Q46" s="96">
        <v>0</v>
      </c>
      <c r="R46" s="90"/>
      <c r="S46" s="90"/>
    </row>
    <row r="47" spans="1:51" s="45" customFormat="1">
      <c r="A47" s="90"/>
      <c r="B47" s="90"/>
      <c r="C47" s="90"/>
      <c r="D47" s="90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90"/>
      <c r="S47" s="90"/>
    </row>
    <row r="48" spans="1:51" s="45" customFormat="1">
      <c r="A48" s="90"/>
      <c r="B48" s="152"/>
      <c r="C48" s="234" t="s">
        <v>100</v>
      </c>
      <c r="D48" s="234"/>
      <c r="E48" s="202">
        <v>142137</v>
      </c>
      <c r="F48" s="60" t="s">
        <v>184</v>
      </c>
      <c r="G48" s="60">
        <v>8414</v>
      </c>
      <c r="H48" s="60" t="s">
        <v>184</v>
      </c>
      <c r="I48" s="60">
        <v>14937</v>
      </c>
      <c r="J48" s="60" t="s">
        <v>184</v>
      </c>
      <c r="K48" s="60">
        <v>22368</v>
      </c>
      <c r="L48" s="60" t="s">
        <v>184</v>
      </c>
      <c r="M48" s="60">
        <v>38080</v>
      </c>
      <c r="N48" s="60" t="s">
        <v>184</v>
      </c>
      <c r="O48" s="60">
        <v>58059</v>
      </c>
      <c r="P48" s="60" t="s">
        <v>184</v>
      </c>
      <c r="Q48" s="60">
        <v>281</v>
      </c>
      <c r="R48" s="90" t="s">
        <v>58</v>
      </c>
      <c r="S48" s="90"/>
    </row>
    <row r="49" spans="1:19" s="45" customFormat="1">
      <c r="A49" s="90"/>
      <c r="B49" s="90"/>
      <c r="C49" s="90"/>
      <c r="D49" s="90" t="s">
        <v>80</v>
      </c>
      <c r="E49" s="64">
        <v>18456</v>
      </c>
      <c r="F49" s="64" t="s">
        <v>184</v>
      </c>
      <c r="G49" s="64">
        <v>2387</v>
      </c>
      <c r="H49" s="64" t="s">
        <v>58</v>
      </c>
      <c r="I49" s="64">
        <v>1518</v>
      </c>
      <c r="J49" s="64" t="s">
        <v>58</v>
      </c>
      <c r="K49" s="64">
        <v>2945</v>
      </c>
      <c r="L49" s="64" t="s">
        <v>184</v>
      </c>
      <c r="M49" s="64">
        <v>5985</v>
      </c>
      <c r="N49" s="64" t="s">
        <v>184</v>
      </c>
      <c r="O49" s="64">
        <v>5621</v>
      </c>
      <c r="P49" s="64" t="s">
        <v>184</v>
      </c>
      <c r="Q49" s="96">
        <v>0</v>
      </c>
      <c r="R49" s="90"/>
      <c r="S49" s="90"/>
    </row>
    <row r="50" spans="1:19" s="45" customFormat="1" ht="14.25">
      <c r="A50" s="90"/>
      <c r="B50" s="90"/>
      <c r="C50" s="90"/>
      <c r="D50" s="90" t="s">
        <v>153</v>
      </c>
      <c r="E50" s="64">
        <v>57092</v>
      </c>
      <c r="F50" s="64" t="s">
        <v>184</v>
      </c>
      <c r="G50" s="64">
        <v>2676</v>
      </c>
      <c r="H50" s="64" t="s">
        <v>58</v>
      </c>
      <c r="I50" s="64">
        <v>7907</v>
      </c>
      <c r="J50" s="64" t="s">
        <v>184</v>
      </c>
      <c r="K50" s="64">
        <v>9368</v>
      </c>
      <c r="L50" s="64" t="s">
        <v>184</v>
      </c>
      <c r="M50" s="64">
        <v>17481</v>
      </c>
      <c r="N50" s="64" t="s">
        <v>184</v>
      </c>
      <c r="O50" s="64">
        <v>19594</v>
      </c>
      <c r="P50" s="64" t="s">
        <v>184</v>
      </c>
      <c r="Q50" s="64">
        <v>66</v>
      </c>
      <c r="R50" s="90" t="s">
        <v>58</v>
      </c>
      <c r="S50" s="90"/>
    </row>
    <row r="51" spans="1:19" s="45" customFormat="1" ht="14.25">
      <c r="A51" s="90"/>
      <c r="B51" s="90"/>
      <c r="C51" s="90"/>
      <c r="D51" s="90" t="s">
        <v>154</v>
      </c>
      <c r="E51" s="64">
        <v>55224</v>
      </c>
      <c r="F51" s="64" t="s">
        <v>184</v>
      </c>
      <c r="G51" s="64">
        <v>2348</v>
      </c>
      <c r="H51" s="64" t="s">
        <v>58</v>
      </c>
      <c r="I51" s="64">
        <v>5480</v>
      </c>
      <c r="J51" s="64" t="s">
        <v>184</v>
      </c>
      <c r="K51" s="64">
        <v>8514</v>
      </c>
      <c r="L51" s="64" t="s">
        <v>184</v>
      </c>
      <c r="M51" s="64">
        <v>9464</v>
      </c>
      <c r="N51" s="64" t="s">
        <v>184</v>
      </c>
      <c r="O51" s="64">
        <v>29203</v>
      </c>
      <c r="P51" s="64" t="s">
        <v>184</v>
      </c>
      <c r="Q51" s="64">
        <v>215</v>
      </c>
      <c r="R51" s="90" t="s">
        <v>58</v>
      </c>
      <c r="S51" s="90"/>
    </row>
    <row r="52" spans="1:19" s="45" customFormat="1">
      <c r="A52" s="90"/>
      <c r="B52" s="90"/>
      <c r="C52" s="90"/>
      <c r="D52" s="90" t="s">
        <v>181</v>
      </c>
      <c r="E52" s="96">
        <v>2461</v>
      </c>
      <c r="F52" s="96" t="s">
        <v>58</v>
      </c>
      <c r="G52" s="96">
        <v>35</v>
      </c>
      <c r="H52" s="96" t="s">
        <v>58</v>
      </c>
      <c r="I52" s="96">
        <v>0</v>
      </c>
      <c r="J52" s="90"/>
      <c r="K52" s="96">
        <v>792</v>
      </c>
      <c r="L52" s="96" t="s">
        <v>58</v>
      </c>
      <c r="M52" s="96">
        <v>296</v>
      </c>
      <c r="N52" s="96" t="s">
        <v>58</v>
      </c>
      <c r="O52" s="96">
        <v>1338</v>
      </c>
      <c r="P52" s="96" t="s">
        <v>58</v>
      </c>
      <c r="Q52" s="96">
        <v>0</v>
      </c>
      <c r="R52" s="90"/>
      <c r="S52" s="90"/>
    </row>
    <row r="53" spans="1:19" s="45" customFormat="1">
      <c r="A53" s="90"/>
      <c r="B53" s="90"/>
      <c r="C53" s="90"/>
      <c r="D53" s="90" t="s">
        <v>29</v>
      </c>
      <c r="E53" s="64">
        <v>8906</v>
      </c>
      <c r="F53" s="64" t="s">
        <v>184</v>
      </c>
      <c r="G53" s="64">
        <v>968</v>
      </c>
      <c r="H53" s="64" t="s">
        <v>58</v>
      </c>
      <c r="I53" s="64">
        <v>32</v>
      </c>
      <c r="J53" s="64" t="s">
        <v>58</v>
      </c>
      <c r="K53" s="64">
        <v>749</v>
      </c>
      <c r="L53" s="64" t="s">
        <v>58</v>
      </c>
      <c r="M53" s="64">
        <v>4854</v>
      </c>
      <c r="N53" s="64" t="s">
        <v>58</v>
      </c>
      <c r="O53" s="64">
        <v>2303</v>
      </c>
      <c r="P53" s="64" t="s">
        <v>58</v>
      </c>
      <c r="Q53" s="96">
        <v>0</v>
      </c>
      <c r="R53" s="90"/>
      <c r="S53" s="90"/>
    </row>
    <row r="54" spans="1:19" s="45" customFormat="1">
      <c r="A54" s="90"/>
      <c r="B54" s="90"/>
      <c r="C54" s="90"/>
      <c r="D54" s="90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90"/>
      <c r="S54" s="90"/>
    </row>
    <row r="55" spans="1:19" s="45" customFormat="1">
      <c r="A55" s="90"/>
      <c r="B55" s="152"/>
      <c r="C55" s="234" t="s">
        <v>47</v>
      </c>
      <c r="D55" s="234"/>
      <c r="E55" s="202">
        <v>142137</v>
      </c>
      <c r="F55" s="60" t="s">
        <v>184</v>
      </c>
      <c r="G55" s="60">
        <v>8413</v>
      </c>
      <c r="H55" s="60" t="s">
        <v>184</v>
      </c>
      <c r="I55" s="60">
        <v>14937</v>
      </c>
      <c r="J55" s="60" t="s">
        <v>184</v>
      </c>
      <c r="K55" s="60">
        <v>22367</v>
      </c>
      <c r="L55" s="60" t="s">
        <v>184</v>
      </c>
      <c r="M55" s="60">
        <v>38080</v>
      </c>
      <c r="N55" s="60" t="s">
        <v>184</v>
      </c>
      <c r="O55" s="60">
        <v>58058</v>
      </c>
      <c r="P55" s="60" t="s">
        <v>184</v>
      </c>
      <c r="Q55" s="60">
        <v>280</v>
      </c>
      <c r="R55" s="90" t="s">
        <v>58</v>
      </c>
      <c r="S55" s="90"/>
    </row>
    <row r="56" spans="1:19" s="45" customFormat="1">
      <c r="A56" s="90"/>
      <c r="B56" s="90"/>
      <c r="C56" s="90"/>
      <c r="D56" s="90" t="s">
        <v>78</v>
      </c>
      <c r="E56" s="64">
        <v>35161</v>
      </c>
      <c r="F56" s="64" t="s">
        <v>184</v>
      </c>
      <c r="G56" s="64">
        <v>1900</v>
      </c>
      <c r="H56" s="64" t="s">
        <v>58</v>
      </c>
      <c r="I56" s="64">
        <v>6616</v>
      </c>
      <c r="J56" s="64" t="s">
        <v>184</v>
      </c>
      <c r="K56" s="64">
        <v>5231</v>
      </c>
      <c r="L56" s="64" t="s">
        <v>58</v>
      </c>
      <c r="M56" s="64">
        <v>8991</v>
      </c>
      <c r="N56" s="64" t="s">
        <v>184</v>
      </c>
      <c r="O56" s="64">
        <v>12423</v>
      </c>
      <c r="P56" s="64" t="s">
        <v>184</v>
      </c>
      <c r="Q56" s="96">
        <v>0</v>
      </c>
      <c r="R56" s="90"/>
      <c r="S56" s="90"/>
    </row>
    <row r="57" spans="1:19" s="45" customFormat="1">
      <c r="A57" s="90"/>
      <c r="B57" s="90"/>
      <c r="C57" s="90"/>
      <c r="D57" s="90" t="s">
        <v>79</v>
      </c>
      <c r="E57" s="64">
        <v>106974</v>
      </c>
      <c r="F57" s="64" t="s">
        <v>184</v>
      </c>
      <c r="G57" s="64">
        <v>6513</v>
      </c>
      <c r="H57" s="64" t="s">
        <v>184</v>
      </c>
      <c r="I57" s="64">
        <v>8321</v>
      </c>
      <c r="J57" s="64" t="s">
        <v>184</v>
      </c>
      <c r="K57" s="64">
        <v>17136</v>
      </c>
      <c r="L57" s="64" t="s">
        <v>184</v>
      </c>
      <c r="M57" s="64">
        <v>29089</v>
      </c>
      <c r="N57" s="64" t="s">
        <v>184</v>
      </c>
      <c r="O57" s="64">
        <v>45635</v>
      </c>
      <c r="P57" s="64" t="s">
        <v>184</v>
      </c>
      <c r="Q57" s="64">
        <v>280</v>
      </c>
      <c r="R57" s="90" t="s">
        <v>58</v>
      </c>
      <c r="S57" s="90"/>
    </row>
    <row r="58" spans="1:19" s="45" customFormat="1">
      <c r="A58" s="90"/>
      <c r="B58" s="90"/>
      <c r="C58" s="90"/>
      <c r="D58" s="90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90"/>
      <c r="S58" s="90"/>
    </row>
    <row r="59" spans="1:19" s="45" customFormat="1" ht="25.5" customHeight="1">
      <c r="A59" s="90"/>
      <c r="B59" s="152"/>
      <c r="C59" s="246" t="s">
        <v>97</v>
      </c>
      <c r="D59" s="246"/>
      <c r="E59" s="202">
        <v>142137</v>
      </c>
      <c r="F59" s="204" t="s">
        <v>184</v>
      </c>
      <c r="G59" s="60">
        <v>8414</v>
      </c>
      <c r="H59" s="60" t="s">
        <v>184</v>
      </c>
      <c r="I59" s="60">
        <v>14938</v>
      </c>
      <c r="J59" s="60" t="s">
        <v>184</v>
      </c>
      <c r="K59" s="60">
        <v>22367</v>
      </c>
      <c r="L59" s="60" t="s">
        <v>184</v>
      </c>
      <c r="M59" s="60">
        <v>38080</v>
      </c>
      <c r="N59" s="60" t="s">
        <v>184</v>
      </c>
      <c r="O59" s="60">
        <v>58059</v>
      </c>
      <c r="P59" s="60" t="s">
        <v>184</v>
      </c>
      <c r="Q59" s="60">
        <v>281</v>
      </c>
      <c r="R59" s="90" t="s">
        <v>58</v>
      </c>
      <c r="S59" s="90"/>
    </row>
    <row r="60" spans="1:19" s="45" customFormat="1" ht="15">
      <c r="A60" s="90"/>
      <c r="B60" s="90"/>
      <c r="C60" s="90"/>
      <c r="D60" s="90" t="s">
        <v>45</v>
      </c>
      <c r="E60" s="64">
        <v>37409</v>
      </c>
      <c r="F60" s="204" t="s">
        <v>184</v>
      </c>
      <c r="G60" s="64">
        <v>2080</v>
      </c>
      <c r="H60" s="64" t="s">
        <v>58</v>
      </c>
      <c r="I60" s="64">
        <v>5163</v>
      </c>
      <c r="J60" s="64" t="s">
        <v>58</v>
      </c>
      <c r="K60" s="64">
        <v>5094</v>
      </c>
      <c r="L60" s="64" t="s">
        <v>184</v>
      </c>
      <c r="M60" s="64">
        <v>13044</v>
      </c>
      <c r="N60" s="64" t="s">
        <v>184</v>
      </c>
      <c r="O60" s="64">
        <v>11962</v>
      </c>
      <c r="P60" s="64" t="s">
        <v>184</v>
      </c>
      <c r="Q60" s="64">
        <v>66</v>
      </c>
      <c r="R60" s="90" t="s">
        <v>58</v>
      </c>
      <c r="S60" s="90"/>
    </row>
    <row r="61" spans="1:19" s="45" customFormat="1" ht="15">
      <c r="A61" s="90"/>
      <c r="B61" s="90"/>
      <c r="C61" s="90"/>
      <c r="D61" s="90" t="s">
        <v>46</v>
      </c>
      <c r="E61" s="64">
        <v>98555</v>
      </c>
      <c r="F61" s="204" t="s">
        <v>184</v>
      </c>
      <c r="G61" s="64">
        <v>6049</v>
      </c>
      <c r="H61" s="64" t="s">
        <v>184</v>
      </c>
      <c r="I61" s="64">
        <v>8815</v>
      </c>
      <c r="J61" s="64" t="s">
        <v>184</v>
      </c>
      <c r="K61" s="64">
        <v>16627</v>
      </c>
      <c r="L61" s="64" t="s">
        <v>184</v>
      </c>
      <c r="M61" s="64">
        <v>23309</v>
      </c>
      <c r="N61" s="64" t="s">
        <v>184</v>
      </c>
      <c r="O61" s="64">
        <v>43540</v>
      </c>
      <c r="P61" s="64" t="s">
        <v>184</v>
      </c>
      <c r="Q61" s="64">
        <v>215</v>
      </c>
      <c r="R61" s="90" t="s">
        <v>58</v>
      </c>
      <c r="S61" s="90"/>
    </row>
    <row r="62" spans="1:19" s="45" customFormat="1">
      <c r="A62" s="90"/>
      <c r="B62" s="90"/>
      <c r="C62" s="90"/>
      <c r="D62" s="90" t="s">
        <v>29</v>
      </c>
      <c r="E62" s="64">
        <v>6175</v>
      </c>
      <c r="F62" s="64" t="s">
        <v>184</v>
      </c>
      <c r="G62" s="96">
        <v>285</v>
      </c>
      <c r="H62" s="96" t="s">
        <v>58</v>
      </c>
      <c r="I62" s="64">
        <v>960</v>
      </c>
      <c r="J62" s="64" t="s">
        <v>58</v>
      </c>
      <c r="K62" s="64">
        <v>646</v>
      </c>
      <c r="L62" s="64" t="s">
        <v>58</v>
      </c>
      <c r="M62" s="64">
        <v>1727</v>
      </c>
      <c r="N62" s="64" t="s">
        <v>58</v>
      </c>
      <c r="O62" s="96">
        <v>2557</v>
      </c>
      <c r="P62" s="96" t="s">
        <v>58</v>
      </c>
      <c r="Q62" s="96">
        <v>0</v>
      </c>
      <c r="R62" s="90"/>
      <c r="S62" s="90"/>
    </row>
    <row r="63" spans="1:19" s="45" customFormat="1">
      <c r="A63" s="90"/>
      <c r="B63" s="90"/>
      <c r="C63" s="90"/>
      <c r="D63" s="90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90"/>
      <c r="S63" s="90"/>
    </row>
    <row r="64" spans="1:19" s="45" customFormat="1">
      <c r="A64" s="90"/>
      <c r="B64" s="234" t="s">
        <v>95</v>
      </c>
      <c r="C64" s="234"/>
      <c r="D64" s="234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</row>
    <row r="65" spans="1:19" s="45" customFormat="1">
      <c r="A65" s="90"/>
      <c r="B65" s="152"/>
      <c r="C65" s="234" t="s">
        <v>98</v>
      </c>
      <c r="D65" s="234"/>
      <c r="E65" s="60">
        <v>621366</v>
      </c>
      <c r="F65" s="60" t="s">
        <v>184</v>
      </c>
      <c r="G65" s="60">
        <v>23172</v>
      </c>
      <c r="H65" s="60" t="s">
        <v>184</v>
      </c>
      <c r="I65" s="60">
        <v>53701</v>
      </c>
      <c r="J65" s="60" t="s">
        <v>184</v>
      </c>
      <c r="K65" s="60">
        <v>95414</v>
      </c>
      <c r="L65" s="60" t="s">
        <v>184</v>
      </c>
      <c r="M65" s="60">
        <v>152858</v>
      </c>
      <c r="N65" s="60" t="s">
        <v>184</v>
      </c>
      <c r="O65" s="60">
        <v>294683</v>
      </c>
      <c r="P65" s="60" t="s">
        <v>184</v>
      </c>
      <c r="Q65" s="60">
        <v>1540</v>
      </c>
      <c r="R65" s="90" t="s">
        <v>58</v>
      </c>
      <c r="S65" s="90"/>
    </row>
    <row r="66" spans="1:19" s="45" customFormat="1" ht="14.25">
      <c r="A66" s="90"/>
      <c r="B66" s="90"/>
      <c r="C66" s="90"/>
      <c r="D66" s="90" t="s">
        <v>152</v>
      </c>
      <c r="E66" s="64">
        <v>293806</v>
      </c>
      <c r="F66" s="64" t="s">
        <v>184</v>
      </c>
      <c r="G66" s="64">
        <v>9138</v>
      </c>
      <c r="H66" s="64" t="s">
        <v>184</v>
      </c>
      <c r="I66" s="64">
        <v>24482</v>
      </c>
      <c r="J66" s="64" t="s">
        <v>184</v>
      </c>
      <c r="K66" s="64">
        <v>44623</v>
      </c>
      <c r="L66" s="64" t="s">
        <v>184</v>
      </c>
      <c r="M66" s="64">
        <v>71834</v>
      </c>
      <c r="N66" s="64" t="s">
        <v>184</v>
      </c>
      <c r="O66" s="64">
        <v>143729</v>
      </c>
      <c r="P66" s="64" t="s">
        <v>184</v>
      </c>
      <c r="Q66" s="96">
        <v>0</v>
      </c>
      <c r="R66" s="90"/>
      <c r="S66" s="90"/>
    </row>
    <row r="67" spans="1:19" s="45" customFormat="1">
      <c r="A67" s="90"/>
      <c r="B67" s="90"/>
      <c r="C67" s="90"/>
      <c r="D67" s="90" t="s">
        <v>79</v>
      </c>
      <c r="E67" s="64">
        <v>102656</v>
      </c>
      <c r="F67" s="64" t="s">
        <v>184</v>
      </c>
      <c r="G67" s="64">
        <v>7514</v>
      </c>
      <c r="H67" s="64" t="s">
        <v>58</v>
      </c>
      <c r="I67" s="64">
        <v>12984</v>
      </c>
      <c r="J67" s="64" t="s">
        <v>184</v>
      </c>
      <c r="K67" s="64">
        <v>21788</v>
      </c>
      <c r="L67" s="64" t="s">
        <v>184</v>
      </c>
      <c r="M67" s="64">
        <v>31847</v>
      </c>
      <c r="N67" s="64" t="s">
        <v>184</v>
      </c>
      <c r="O67" s="64">
        <v>28007</v>
      </c>
      <c r="P67" s="64" t="s">
        <v>184</v>
      </c>
      <c r="Q67" s="64">
        <v>516</v>
      </c>
      <c r="R67" s="90" t="s">
        <v>58</v>
      </c>
      <c r="S67" s="90"/>
    </row>
    <row r="68" spans="1:19" s="45" customFormat="1" ht="14.25">
      <c r="A68" s="90"/>
      <c r="B68" s="90"/>
      <c r="C68" s="90"/>
      <c r="D68" s="90" t="s">
        <v>154</v>
      </c>
      <c r="E68" s="64">
        <v>34372</v>
      </c>
      <c r="F68" s="64" t="s">
        <v>184</v>
      </c>
      <c r="G68" s="64">
        <v>1828</v>
      </c>
      <c r="H68" s="64" t="s">
        <v>58</v>
      </c>
      <c r="I68" s="64">
        <v>2837</v>
      </c>
      <c r="J68" s="64" t="s">
        <v>58</v>
      </c>
      <c r="K68" s="64">
        <v>5787</v>
      </c>
      <c r="L68" s="64" t="s">
        <v>184</v>
      </c>
      <c r="M68" s="64">
        <v>8133</v>
      </c>
      <c r="N68" s="64" t="s">
        <v>184</v>
      </c>
      <c r="O68" s="64">
        <v>15497</v>
      </c>
      <c r="P68" s="64" t="s">
        <v>184</v>
      </c>
      <c r="Q68" s="64">
        <v>290</v>
      </c>
      <c r="R68" s="90" t="s">
        <v>58</v>
      </c>
      <c r="S68" s="90"/>
    </row>
    <row r="69" spans="1:19" s="45" customFormat="1">
      <c r="A69" s="90"/>
      <c r="B69" s="90"/>
      <c r="C69" s="90"/>
      <c r="D69" s="90" t="s">
        <v>181</v>
      </c>
      <c r="E69" s="64">
        <v>154032</v>
      </c>
      <c r="F69" s="64" t="s">
        <v>184</v>
      </c>
      <c r="G69" s="64">
        <v>3700</v>
      </c>
      <c r="H69" s="64" t="s">
        <v>58</v>
      </c>
      <c r="I69" s="64">
        <v>7402</v>
      </c>
      <c r="J69" s="64" t="s">
        <v>184</v>
      </c>
      <c r="K69" s="64">
        <v>18935</v>
      </c>
      <c r="L69" s="64" t="s">
        <v>184</v>
      </c>
      <c r="M69" s="64">
        <v>34325</v>
      </c>
      <c r="N69" s="64" t="s">
        <v>184</v>
      </c>
      <c r="O69" s="64">
        <v>88936</v>
      </c>
      <c r="P69" s="64" t="s">
        <v>184</v>
      </c>
      <c r="Q69" s="64">
        <v>734</v>
      </c>
      <c r="R69" s="90" t="s">
        <v>58</v>
      </c>
      <c r="S69" s="90"/>
    </row>
    <row r="70" spans="1:19" s="45" customFormat="1">
      <c r="A70" s="90"/>
      <c r="B70" s="90"/>
      <c r="C70" s="90"/>
      <c r="D70" s="90" t="s">
        <v>29</v>
      </c>
      <c r="E70" s="64">
        <v>36502</v>
      </c>
      <c r="F70" s="64" t="s">
        <v>184</v>
      </c>
      <c r="G70" s="96">
        <v>992</v>
      </c>
      <c r="H70" s="96" t="s">
        <v>58</v>
      </c>
      <c r="I70" s="64">
        <v>5996</v>
      </c>
      <c r="J70" s="64" t="s">
        <v>58</v>
      </c>
      <c r="K70" s="64">
        <v>4281</v>
      </c>
      <c r="L70" s="64" t="s">
        <v>58</v>
      </c>
      <c r="M70" s="64">
        <v>6719</v>
      </c>
      <c r="N70" s="64" t="s">
        <v>58</v>
      </c>
      <c r="O70" s="64">
        <v>18514</v>
      </c>
      <c r="P70" s="64" t="s">
        <v>184</v>
      </c>
      <c r="Q70" s="96">
        <v>0</v>
      </c>
      <c r="R70" s="90"/>
      <c r="S70" s="90"/>
    </row>
    <row r="71" spans="1:19" s="45" customFormat="1">
      <c r="A71" s="90"/>
      <c r="B71" s="90"/>
      <c r="C71" s="90"/>
      <c r="D71" s="90"/>
      <c r="E71" s="90"/>
      <c r="F71" s="90"/>
      <c r="G71" s="64"/>
      <c r="H71" s="64"/>
      <c r="I71" s="64"/>
      <c r="J71" s="64"/>
      <c r="K71" s="64"/>
      <c r="L71" s="64"/>
      <c r="M71" s="90"/>
      <c r="N71" s="90"/>
      <c r="O71" s="90"/>
      <c r="P71" s="90"/>
      <c r="Q71" s="90"/>
      <c r="R71" s="90"/>
      <c r="S71" s="90"/>
    </row>
    <row r="72" spans="1:19" s="45" customFormat="1">
      <c r="A72" s="90"/>
      <c r="B72" s="152"/>
      <c r="C72" s="234" t="s">
        <v>100</v>
      </c>
      <c r="D72" s="234"/>
      <c r="E72" s="60">
        <v>621366</v>
      </c>
      <c r="F72" s="60" t="s">
        <v>184</v>
      </c>
      <c r="G72" s="60">
        <v>23171</v>
      </c>
      <c r="H72" s="60" t="s">
        <v>184</v>
      </c>
      <c r="I72" s="60">
        <v>53700</v>
      </c>
      <c r="J72" s="60" t="s">
        <v>184</v>
      </c>
      <c r="K72" s="60">
        <v>95414</v>
      </c>
      <c r="L72" s="60" t="s">
        <v>184</v>
      </c>
      <c r="M72" s="60">
        <v>152859</v>
      </c>
      <c r="N72" s="60" t="s">
        <v>184</v>
      </c>
      <c r="O72" s="60">
        <v>294683</v>
      </c>
      <c r="P72" s="60" t="s">
        <v>184</v>
      </c>
      <c r="Q72" s="60">
        <v>1540</v>
      </c>
      <c r="R72" s="90" t="s">
        <v>58</v>
      </c>
      <c r="S72" s="90"/>
    </row>
    <row r="73" spans="1:19" s="45" customFormat="1">
      <c r="A73" s="90"/>
      <c r="B73" s="90"/>
      <c r="C73" s="90"/>
      <c r="D73" s="90" t="s">
        <v>80</v>
      </c>
      <c r="E73" s="64">
        <v>66933</v>
      </c>
      <c r="F73" s="64" t="s">
        <v>184</v>
      </c>
      <c r="G73" s="64">
        <v>3057</v>
      </c>
      <c r="H73" s="64" t="s">
        <v>58</v>
      </c>
      <c r="I73" s="64">
        <v>7344</v>
      </c>
      <c r="J73" s="64" t="s">
        <v>184</v>
      </c>
      <c r="K73" s="64">
        <v>16170</v>
      </c>
      <c r="L73" s="64" t="s">
        <v>184</v>
      </c>
      <c r="M73" s="64">
        <v>21166</v>
      </c>
      <c r="N73" s="64" t="s">
        <v>184</v>
      </c>
      <c r="O73" s="64">
        <v>19113</v>
      </c>
      <c r="P73" s="64" t="s">
        <v>184</v>
      </c>
      <c r="Q73" s="64">
        <v>83</v>
      </c>
      <c r="R73" s="90" t="s">
        <v>58</v>
      </c>
      <c r="S73" s="90"/>
    </row>
    <row r="74" spans="1:19" s="45" customFormat="1" ht="14.25">
      <c r="A74" s="90"/>
      <c r="B74" s="90"/>
      <c r="C74" s="90"/>
      <c r="D74" s="90" t="s">
        <v>153</v>
      </c>
      <c r="E74" s="64">
        <v>328315</v>
      </c>
      <c r="F74" s="64" t="s">
        <v>184</v>
      </c>
      <c r="G74" s="64">
        <v>13594</v>
      </c>
      <c r="H74" s="64" t="s">
        <v>184</v>
      </c>
      <c r="I74" s="64">
        <v>29080</v>
      </c>
      <c r="J74" s="64" t="s">
        <v>184</v>
      </c>
      <c r="K74" s="64">
        <v>50073</v>
      </c>
      <c r="L74" s="64" t="s">
        <v>184</v>
      </c>
      <c r="M74" s="64">
        <v>82512</v>
      </c>
      <c r="N74" s="64" t="s">
        <v>184</v>
      </c>
      <c r="O74" s="64">
        <v>152623</v>
      </c>
      <c r="P74" s="64" t="s">
        <v>184</v>
      </c>
      <c r="Q74" s="64">
        <v>433</v>
      </c>
      <c r="R74" s="90" t="s">
        <v>58</v>
      </c>
      <c r="S74" s="90"/>
    </row>
    <row r="75" spans="1:19" s="45" customFormat="1" ht="14.25">
      <c r="A75" s="90"/>
      <c r="B75" s="90"/>
      <c r="C75" s="90"/>
      <c r="D75" s="90" t="s">
        <v>154</v>
      </c>
      <c r="E75" s="64">
        <v>34372</v>
      </c>
      <c r="F75" s="64" t="s">
        <v>184</v>
      </c>
      <c r="G75" s="64">
        <v>1828</v>
      </c>
      <c r="H75" s="64" t="s">
        <v>58</v>
      </c>
      <c r="I75" s="64">
        <v>2837</v>
      </c>
      <c r="J75" s="64" t="s">
        <v>58</v>
      </c>
      <c r="K75" s="64">
        <v>5787</v>
      </c>
      <c r="L75" s="64" t="s">
        <v>184</v>
      </c>
      <c r="M75" s="64">
        <v>8133</v>
      </c>
      <c r="N75" s="64" t="s">
        <v>184</v>
      </c>
      <c r="O75" s="64">
        <v>15497</v>
      </c>
      <c r="P75" s="64" t="s">
        <v>184</v>
      </c>
      <c r="Q75" s="64">
        <v>290</v>
      </c>
      <c r="R75" s="90" t="s">
        <v>58</v>
      </c>
      <c r="S75" s="90"/>
    </row>
    <row r="76" spans="1:19" s="45" customFormat="1">
      <c r="A76" s="90"/>
      <c r="B76" s="90"/>
      <c r="C76" s="90"/>
      <c r="D76" s="90" t="s">
        <v>181</v>
      </c>
      <c r="E76" s="96">
        <v>154032</v>
      </c>
      <c r="F76" s="96" t="s">
        <v>184</v>
      </c>
      <c r="G76" s="96">
        <v>3700</v>
      </c>
      <c r="H76" s="96" t="s">
        <v>58</v>
      </c>
      <c r="I76" s="96">
        <v>7402</v>
      </c>
      <c r="J76" s="96" t="s">
        <v>184</v>
      </c>
      <c r="K76" s="96">
        <v>18935</v>
      </c>
      <c r="L76" s="96" t="s">
        <v>184</v>
      </c>
      <c r="M76" s="96">
        <v>34325</v>
      </c>
      <c r="N76" s="96" t="s">
        <v>184</v>
      </c>
      <c r="O76" s="96">
        <v>88936</v>
      </c>
      <c r="P76" s="96" t="s">
        <v>184</v>
      </c>
      <c r="Q76" s="96">
        <v>734</v>
      </c>
      <c r="R76" s="90" t="s">
        <v>58</v>
      </c>
      <c r="S76" s="90"/>
    </row>
    <row r="77" spans="1:19" s="45" customFormat="1">
      <c r="A77" s="90"/>
      <c r="B77" s="90"/>
      <c r="C77" s="90"/>
      <c r="D77" s="90" t="s">
        <v>29</v>
      </c>
      <c r="E77" s="90">
        <v>37715</v>
      </c>
      <c r="F77" s="90" t="s">
        <v>184</v>
      </c>
      <c r="G77" s="64">
        <v>992</v>
      </c>
      <c r="H77" s="64" t="s">
        <v>58</v>
      </c>
      <c r="I77" s="64">
        <v>7037</v>
      </c>
      <c r="J77" s="64" t="s">
        <v>58</v>
      </c>
      <c r="K77" s="64">
        <v>4449</v>
      </c>
      <c r="L77" s="64" t="s">
        <v>58</v>
      </c>
      <c r="M77" s="90">
        <v>6723</v>
      </c>
      <c r="N77" s="90" t="s">
        <v>58</v>
      </c>
      <c r="O77" s="90">
        <v>18514</v>
      </c>
      <c r="P77" s="90" t="s">
        <v>184</v>
      </c>
      <c r="Q77" s="90">
        <v>0</v>
      </c>
      <c r="R77" s="90" t="s">
        <v>58</v>
      </c>
      <c r="S77" s="90"/>
    </row>
    <row r="78" spans="1:19" s="45" customFormat="1">
      <c r="A78" s="90"/>
      <c r="B78" s="90"/>
      <c r="C78" s="90"/>
      <c r="D78" s="90"/>
      <c r="E78" s="90"/>
      <c r="F78" s="90"/>
      <c r="G78" s="64"/>
      <c r="H78" s="64"/>
      <c r="I78" s="64"/>
      <c r="J78" s="64"/>
      <c r="K78" s="64"/>
      <c r="L78" s="64"/>
      <c r="M78" s="90"/>
      <c r="N78" s="90"/>
      <c r="O78" s="90"/>
      <c r="P78" s="90"/>
      <c r="Q78" s="90"/>
      <c r="R78" s="90"/>
      <c r="S78" s="90"/>
    </row>
    <row r="79" spans="1:19" s="45" customFormat="1">
      <c r="A79" s="90"/>
      <c r="B79" s="152"/>
      <c r="C79" s="234" t="s">
        <v>47</v>
      </c>
      <c r="D79" s="234"/>
      <c r="E79" s="60">
        <v>621366</v>
      </c>
      <c r="F79" s="60" t="s">
        <v>184</v>
      </c>
      <c r="G79" s="60">
        <v>23172</v>
      </c>
      <c r="H79" s="60" t="s">
        <v>184</v>
      </c>
      <c r="I79" s="60">
        <v>53700</v>
      </c>
      <c r="J79" s="60" t="s">
        <v>184</v>
      </c>
      <c r="K79" s="60">
        <v>95414</v>
      </c>
      <c r="L79" s="60" t="s">
        <v>184</v>
      </c>
      <c r="M79" s="60">
        <v>152858</v>
      </c>
      <c r="N79" s="60" t="s">
        <v>184</v>
      </c>
      <c r="O79" s="60">
        <v>294683</v>
      </c>
      <c r="P79" s="60" t="s">
        <v>184</v>
      </c>
      <c r="Q79" s="60">
        <v>1541</v>
      </c>
      <c r="R79" s="90" t="s">
        <v>58</v>
      </c>
      <c r="S79" s="90"/>
    </row>
    <row r="80" spans="1:19" s="45" customFormat="1">
      <c r="A80" s="90"/>
      <c r="B80" s="90"/>
      <c r="C80" s="90"/>
      <c r="D80" s="90" t="s">
        <v>78</v>
      </c>
      <c r="E80" s="64">
        <v>585632</v>
      </c>
      <c r="F80" s="64" t="s">
        <v>184</v>
      </c>
      <c r="G80" s="64">
        <v>21738</v>
      </c>
      <c r="H80" s="64" t="s">
        <v>184</v>
      </c>
      <c r="I80" s="64">
        <v>50747</v>
      </c>
      <c r="J80" s="64" t="s">
        <v>184</v>
      </c>
      <c r="K80" s="64">
        <v>88572</v>
      </c>
      <c r="L80" s="64" t="s">
        <v>184</v>
      </c>
      <c r="M80" s="64">
        <v>145055</v>
      </c>
      <c r="N80" s="64" t="s">
        <v>184</v>
      </c>
      <c r="O80" s="64">
        <v>278134</v>
      </c>
      <c r="P80" s="64" t="s">
        <v>184</v>
      </c>
      <c r="Q80" s="64">
        <v>1386</v>
      </c>
      <c r="R80" s="90" t="s">
        <v>58</v>
      </c>
      <c r="S80" s="90"/>
    </row>
    <row r="81" spans="1:19" s="45" customFormat="1">
      <c r="A81" s="90"/>
      <c r="B81" s="90"/>
      <c r="C81" s="90"/>
      <c r="D81" s="90" t="s">
        <v>79</v>
      </c>
      <c r="E81" s="64">
        <v>34975</v>
      </c>
      <c r="F81" s="64" t="s">
        <v>184</v>
      </c>
      <c r="G81" s="64">
        <v>1434</v>
      </c>
      <c r="H81" s="64" t="s">
        <v>58</v>
      </c>
      <c r="I81" s="64">
        <v>2953</v>
      </c>
      <c r="J81" s="64" t="s">
        <v>58</v>
      </c>
      <c r="K81" s="64">
        <v>6842</v>
      </c>
      <c r="L81" s="64" t="s">
        <v>58</v>
      </c>
      <c r="M81" s="64">
        <v>7803</v>
      </c>
      <c r="N81" s="64" t="s">
        <v>184</v>
      </c>
      <c r="O81" s="64">
        <v>15788</v>
      </c>
      <c r="P81" s="64" t="s">
        <v>184</v>
      </c>
      <c r="Q81" s="64">
        <v>155</v>
      </c>
      <c r="R81" s="90" t="s">
        <v>58</v>
      </c>
      <c r="S81" s="90"/>
    </row>
    <row r="82" spans="1:19" s="45" customFormat="1">
      <c r="A82" s="90"/>
      <c r="B82" s="90"/>
      <c r="C82" s="90"/>
      <c r="D82" s="90" t="s">
        <v>29</v>
      </c>
      <c r="E82" s="90">
        <v>761</v>
      </c>
      <c r="F82" s="90" t="s">
        <v>58</v>
      </c>
      <c r="G82" s="96">
        <v>0</v>
      </c>
      <c r="H82" s="90"/>
      <c r="I82" s="96">
        <v>0</v>
      </c>
      <c r="J82" s="90"/>
      <c r="K82" s="96">
        <v>0</v>
      </c>
      <c r="L82" s="90"/>
      <c r="M82" s="96">
        <v>0</v>
      </c>
      <c r="N82" s="90"/>
      <c r="O82" s="90">
        <v>761</v>
      </c>
      <c r="P82" s="90" t="s">
        <v>58</v>
      </c>
      <c r="Q82" s="90">
        <v>0</v>
      </c>
      <c r="R82" s="90" t="s">
        <v>58</v>
      </c>
      <c r="S82" s="90"/>
    </row>
    <row r="83" spans="1:19" s="45" customFormat="1">
      <c r="A83" s="90"/>
      <c r="B83" s="90"/>
      <c r="C83" s="90"/>
      <c r="D83" s="90"/>
      <c r="E83" s="90"/>
      <c r="F83" s="90"/>
      <c r="G83" s="64"/>
      <c r="H83" s="64"/>
      <c r="I83" s="64"/>
      <c r="J83" s="64"/>
      <c r="K83" s="64"/>
      <c r="L83" s="64"/>
      <c r="M83" s="64"/>
      <c r="N83" s="64"/>
      <c r="O83" s="90"/>
      <c r="P83" s="90"/>
      <c r="Q83" s="90"/>
      <c r="R83" s="90"/>
      <c r="S83" s="90"/>
    </row>
    <row r="84" spans="1:19" s="45" customFormat="1" ht="25.7" customHeight="1">
      <c r="A84" s="90"/>
      <c r="B84" s="152"/>
      <c r="C84" s="246" t="s">
        <v>97</v>
      </c>
      <c r="D84" s="246"/>
      <c r="E84" s="60">
        <v>621366</v>
      </c>
      <c r="F84" s="60" t="s">
        <v>184</v>
      </c>
      <c r="G84" s="60">
        <v>23172</v>
      </c>
      <c r="H84" s="64" t="s">
        <v>184</v>
      </c>
      <c r="I84" s="60">
        <v>53700</v>
      </c>
      <c r="J84" s="60" t="s">
        <v>184</v>
      </c>
      <c r="K84" s="60">
        <v>95415</v>
      </c>
      <c r="L84" s="60" t="s">
        <v>184</v>
      </c>
      <c r="M84" s="60">
        <v>152859</v>
      </c>
      <c r="N84" s="60" t="s">
        <v>184</v>
      </c>
      <c r="O84" s="60">
        <v>294682</v>
      </c>
      <c r="P84" s="60" t="s">
        <v>184</v>
      </c>
      <c r="Q84" s="60">
        <v>1540</v>
      </c>
      <c r="R84" s="90" t="s">
        <v>58</v>
      </c>
      <c r="S84" s="90"/>
    </row>
    <row r="85" spans="1:19" s="45" customFormat="1">
      <c r="A85" s="90"/>
      <c r="B85" s="90"/>
      <c r="C85" s="90"/>
      <c r="D85" s="90" t="s">
        <v>45</v>
      </c>
      <c r="E85" s="64">
        <v>184345</v>
      </c>
      <c r="F85" s="64" t="s">
        <v>184</v>
      </c>
      <c r="G85" s="64">
        <v>10994</v>
      </c>
      <c r="H85" s="64" t="s">
        <v>184</v>
      </c>
      <c r="I85" s="64">
        <v>15832</v>
      </c>
      <c r="J85" s="64" t="s">
        <v>184</v>
      </c>
      <c r="K85" s="64">
        <v>30153</v>
      </c>
      <c r="L85" s="64" t="s">
        <v>184</v>
      </c>
      <c r="M85" s="64">
        <v>52936</v>
      </c>
      <c r="N85" s="64" t="s">
        <v>184</v>
      </c>
      <c r="O85" s="64">
        <v>74347</v>
      </c>
      <c r="P85" s="64" t="s">
        <v>184</v>
      </c>
      <c r="Q85" s="64">
        <v>83</v>
      </c>
      <c r="R85" s="90" t="s">
        <v>58</v>
      </c>
      <c r="S85" s="90"/>
    </row>
    <row r="86" spans="1:19" s="45" customFormat="1">
      <c r="A86" s="90"/>
      <c r="B86" s="90"/>
      <c r="C86" s="90"/>
      <c r="D86" s="90" t="s">
        <v>46</v>
      </c>
      <c r="E86" s="64">
        <v>371814</v>
      </c>
      <c r="F86" s="64" t="s">
        <v>184</v>
      </c>
      <c r="G86" s="64">
        <v>10631</v>
      </c>
      <c r="H86" s="64" t="s">
        <v>184</v>
      </c>
      <c r="I86" s="64">
        <v>31047</v>
      </c>
      <c r="J86" s="64" t="s">
        <v>184</v>
      </c>
      <c r="K86" s="64">
        <v>53511</v>
      </c>
      <c r="L86" s="64" t="s">
        <v>184</v>
      </c>
      <c r="M86" s="64">
        <v>87820</v>
      </c>
      <c r="N86" s="64" t="s">
        <v>184</v>
      </c>
      <c r="O86" s="64">
        <v>187348</v>
      </c>
      <c r="P86" s="64" t="s">
        <v>184</v>
      </c>
      <c r="Q86" s="64">
        <v>1457</v>
      </c>
      <c r="R86" s="90" t="s">
        <v>58</v>
      </c>
      <c r="S86" s="90"/>
    </row>
    <row r="87" spans="1:19" s="45" customFormat="1">
      <c r="A87" s="90"/>
      <c r="B87" s="90"/>
      <c r="C87" s="90"/>
      <c r="D87" s="90" t="s">
        <v>29</v>
      </c>
      <c r="E87" s="64">
        <v>65209</v>
      </c>
      <c r="F87" s="64" t="s">
        <v>184</v>
      </c>
      <c r="G87" s="96">
        <v>1547</v>
      </c>
      <c r="H87" s="96" t="s">
        <v>58</v>
      </c>
      <c r="I87" s="64">
        <v>6821</v>
      </c>
      <c r="J87" s="64" t="s">
        <v>184</v>
      </c>
      <c r="K87" s="64">
        <v>11751</v>
      </c>
      <c r="L87" s="64" t="s">
        <v>184</v>
      </c>
      <c r="M87" s="64">
        <v>12103</v>
      </c>
      <c r="N87" s="64" t="s">
        <v>184</v>
      </c>
      <c r="O87" s="96">
        <v>32987</v>
      </c>
      <c r="P87" s="96" t="s">
        <v>184</v>
      </c>
      <c r="Q87" s="96">
        <v>0</v>
      </c>
      <c r="R87" s="90"/>
      <c r="S87" s="90"/>
    </row>
    <row r="88" spans="1:19" s="45" customFormat="1" ht="6" customHeight="1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0"/>
      <c r="S88" s="90"/>
    </row>
    <row r="89" spans="1:19" s="45" customFormat="1" ht="6" customHeight="1">
      <c r="A89" s="90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</row>
    <row r="90" spans="1:19" s="45" customFormat="1">
      <c r="A90" s="90"/>
      <c r="B90" s="90"/>
      <c r="C90" s="90"/>
      <c r="D90" s="90"/>
      <c r="E90" s="209" t="s">
        <v>143</v>
      </c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185"/>
      <c r="Q90" s="90"/>
      <c r="R90" s="90"/>
      <c r="S90" s="90"/>
    </row>
    <row r="91" spans="1:19" s="66" customFormat="1" ht="6.95" customHeight="1">
      <c r="A91" s="90"/>
      <c r="B91" s="90"/>
      <c r="C91" s="90"/>
      <c r="D91" s="90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2"/>
    </row>
    <row r="92" spans="1:19" s="66" customFormat="1" ht="6.95" customHeight="1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</row>
    <row r="93" spans="1:19" s="66" customFormat="1" ht="12.75" customHeight="1">
      <c r="A93" s="236" t="s">
        <v>82</v>
      </c>
      <c r="B93" s="236"/>
      <c r="C93" s="236"/>
      <c r="D93" s="236"/>
      <c r="E93" s="212" t="s">
        <v>0</v>
      </c>
      <c r="F93" s="188"/>
      <c r="G93" s="242" t="s">
        <v>36</v>
      </c>
      <c r="H93" s="242"/>
      <c r="I93" s="242"/>
      <c r="J93" s="242"/>
      <c r="K93" s="242"/>
      <c r="L93" s="242"/>
      <c r="M93" s="242"/>
      <c r="N93" s="242"/>
      <c r="O93" s="242"/>
      <c r="P93" s="197"/>
    </row>
    <row r="94" spans="1:19" s="45" customFormat="1" ht="6.95" customHeight="1">
      <c r="A94" s="236"/>
      <c r="B94" s="236"/>
      <c r="C94" s="236"/>
      <c r="D94" s="236"/>
      <c r="E94" s="212"/>
      <c r="F94" s="188"/>
      <c r="G94" s="93"/>
      <c r="H94" s="93"/>
      <c r="I94" s="93"/>
      <c r="J94" s="93"/>
      <c r="K94" s="93"/>
      <c r="L94" s="93"/>
      <c r="M94" s="93"/>
      <c r="N94" s="93"/>
      <c r="O94" s="93"/>
      <c r="P94" s="94"/>
    </row>
    <row r="95" spans="1:19" s="45" customFormat="1" ht="6.95" customHeight="1">
      <c r="A95" s="236"/>
      <c r="B95" s="236"/>
      <c r="C95" s="236"/>
      <c r="D95" s="236"/>
      <c r="E95" s="212"/>
      <c r="F95" s="188"/>
      <c r="G95" s="94"/>
      <c r="H95" s="94"/>
      <c r="I95" s="94"/>
      <c r="J95" s="94"/>
      <c r="K95" s="94"/>
      <c r="L95" s="94"/>
      <c r="M95" s="94"/>
      <c r="N95" s="94"/>
      <c r="O95" s="94"/>
      <c r="P95" s="94"/>
    </row>
    <row r="96" spans="1:19" s="45" customFormat="1" ht="38.25" customHeight="1">
      <c r="A96" s="236"/>
      <c r="B96" s="236"/>
      <c r="C96" s="236"/>
      <c r="D96" s="236"/>
      <c r="E96" s="212"/>
      <c r="F96" s="188"/>
      <c r="G96" s="188" t="s">
        <v>37</v>
      </c>
      <c r="H96" s="188"/>
      <c r="I96" s="188" t="s">
        <v>38</v>
      </c>
      <c r="J96" s="188"/>
      <c r="K96" s="188" t="s">
        <v>39</v>
      </c>
      <c r="L96" s="188"/>
      <c r="M96" s="188" t="s">
        <v>54</v>
      </c>
      <c r="N96" s="188"/>
      <c r="O96" s="188" t="s">
        <v>55</v>
      </c>
      <c r="P96" s="188"/>
    </row>
    <row r="97" spans="1:16" s="45" customFormat="1" ht="6.95" customHeight="1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2"/>
    </row>
    <row r="98" spans="1:16" s="45" customFormat="1" ht="6.95" customHeight="1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</row>
    <row r="99" spans="1:16" s="45" customFormat="1">
      <c r="A99" s="234" t="s">
        <v>0</v>
      </c>
      <c r="B99" s="234"/>
      <c r="C99" s="234"/>
      <c r="D99" s="234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</row>
    <row r="100" spans="1:16" s="45" customFormat="1">
      <c r="A100" s="152"/>
      <c r="B100" s="152"/>
      <c r="C100" s="234" t="s">
        <v>98</v>
      </c>
      <c r="D100" s="234"/>
      <c r="E100" s="61">
        <f>E101+E102</f>
        <v>100</v>
      </c>
      <c r="F100" s="61"/>
      <c r="G100" s="61">
        <f>G101+G102</f>
        <v>100</v>
      </c>
      <c r="H100" s="61"/>
      <c r="I100" s="61">
        <f>I101+I102</f>
        <v>100</v>
      </c>
      <c r="J100" s="61"/>
      <c r="K100" s="61">
        <f>K101+K102</f>
        <v>100</v>
      </c>
      <c r="L100" s="61"/>
      <c r="M100" s="61">
        <f>M101+M102</f>
        <v>100</v>
      </c>
      <c r="N100" s="61"/>
      <c r="O100" s="61">
        <f>O101+O102</f>
        <v>100</v>
      </c>
      <c r="P100" s="61"/>
    </row>
    <row r="101" spans="1:16" s="45" customFormat="1" ht="14.25">
      <c r="A101" s="90"/>
      <c r="B101" s="90"/>
      <c r="C101" s="90"/>
      <c r="D101" s="90" t="s">
        <v>152</v>
      </c>
      <c r="E101" s="62">
        <f>E17/(E17+E18)*100</f>
        <v>70.811762664081712</v>
      </c>
      <c r="F101" s="62"/>
      <c r="G101" s="62">
        <f>G17/(G17+G18)*100</f>
        <v>51.756850103615015</v>
      </c>
      <c r="H101" s="62"/>
      <c r="I101" s="62">
        <f>I17/(I17+I18)*100</f>
        <v>66.569990616736334</v>
      </c>
      <c r="J101" s="62"/>
      <c r="K101" s="62">
        <f>K17/(K17+K18)*100</f>
        <v>62.01666581982623</v>
      </c>
      <c r="L101" s="62"/>
      <c r="M101" s="62">
        <f>M17/(M17+M18)*100</f>
        <v>64.96417532462425</v>
      </c>
      <c r="N101" s="62"/>
      <c r="O101" s="62">
        <f>O17/(O17+O18)*100</f>
        <v>81.363908052963765</v>
      </c>
      <c r="P101" s="62"/>
    </row>
    <row r="102" spans="1:16" s="45" customFormat="1">
      <c r="A102" s="90"/>
      <c r="B102" s="90"/>
      <c r="C102" s="90"/>
      <c r="D102" s="90" t="s">
        <v>79</v>
      </c>
      <c r="E102" s="62">
        <f>100-E101</f>
        <v>29.188237335918288</v>
      </c>
      <c r="F102" s="62"/>
      <c r="G102" s="62">
        <f>100-G101</f>
        <v>48.243149896384985</v>
      </c>
      <c r="H102" s="62"/>
      <c r="I102" s="62">
        <f>100-I101</f>
        <v>33.430009383263666</v>
      </c>
      <c r="J102" s="62"/>
      <c r="K102" s="62">
        <f>100-K101</f>
        <v>37.98333418017377</v>
      </c>
      <c r="L102" s="62"/>
      <c r="M102" s="62">
        <f>100-M101</f>
        <v>35.03582467537575</v>
      </c>
      <c r="N102" s="62"/>
      <c r="O102" s="62">
        <f>100-O101</f>
        <v>18.636091947036235</v>
      </c>
      <c r="P102" s="62"/>
    </row>
    <row r="103" spans="1:16" s="45" customFormat="1">
      <c r="A103" s="90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</row>
    <row r="104" spans="1:16" s="45" customFormat="1">
      <c r="A104" s="152"/>
      <c r="B104" s="152"/>
      <c r="C104" s="234" t="s">
        <v>100</v>
      </c>
      <c r="D104" s="234"/>
      <c r="E104" s="61">
        <f>E105+E106</f>
        <v>100</v>
      </c>
      <c r="F104" s="61"/>
      <c r="G104" s="61">
        <f>G105+G106</f>
        <v>100</v>
      </c>
      <c r="H104" s="61"/>
      <c r="I104" s="61">
        <f>I105+I106</f>
        <v>100</v>
      </c>
      <c r="J104" s="61"/>
      <c r="K104" s="61">
        <f>K105+K106</f>
        <v>100</v>
      </c>
      <c r="L104" s="61"/>
      <c r="M104" s="61">
        <f>M105+M106</f>
        <v>100</v>
      </c>
      <c r="N104" s="61"/>
      <c r="O104" s="61">
        <f>O105+O106</f>
        <v>100</v>
      </c>
      <c r="P104" s="61"/>
    </row>
    <row r="105" spans="1:16" s="45" customFormat="1">
      <c r="A105" s="90"/>
      <c r="B105" s="90"/>
      <c r="C105" s="90"/>
      <c r="D105" s="90" t="s">
        <v>80</v>
      </c>
      <c r="E105" s="62">
        <f>E24/(E24+E25)*100</f>
        <v>18.1371549460913</v>
      </c>
      <c r="F105" s="62"/>
      <c r="G105" s="62">
        <f>G24/(G24+G25)*100</f>
        <v>25.071382518191026</v>
      </c>
      <c r="H105" s="62"/>
      <c r="I105" s="62">
        <f>I24/(I24+I25)*100</f>
        <v>19.328665837859059</v>
      </c>
      <c r="J105" s="62"/>
      <c r="K105" s="62">
        <f>K24/(K24+K25)*100</f>
        <v>24.332959926676512</v>
      </c>
      <c r="L105" s="62"/>
      <c r="M105" s="62">
        <f>M24/(M24+M25)*100</f>
        <v>21.35452715031775</v>
      </c>
      <c r="N105" s="62"/>
      <c r="O105" s="62">
        <f>O24/(O24+O25)*100</f>
        <v>12.558453625521068</v>
      </c>
      <c r="P105" s="62"/>
    </row>
    <row r="106" spans="1:16" s="45" customFormat="1" ht="14.25">
      <c r="A106" s="90"/>
      <c r="B106" s="90"/>
      <c r="C106" s="90"/>
      <c r="D106" s="90" t="s">
        <v>153</v>
      </c>
      <c r="E106" s="62">
        <f>100-E105</f>
        <v>81.8628450539087</v>
      </c>
      <c r="F106" s="62"/>
      <c r="G106" s="62">
        <f>100-G105</f>
        <v>74.928617481808971</v>
      </c>
      <c r="H106" s="62"/>
      <c r="I106" s="62">
        <f>100-I105</f>
        <v>80.671334162140937</v>
      </c>
      <c r="J106" s="62"/>
      <c r="K106" s="62">
        <f>100-K105</f>
        <v>75.667040073323491</v>
      </c>
      <c r="L106" s="62"/>
      <c r="M106" s="62">
        <f>100-M105</f>
        <v>78.64547284968225</v>
      </c>
      <c r="N106" s="62"/>
      <c r="O106" s="62">
        <f>100-O105</f>
        <v>87.441546374478932</v>
      </c>
      <c r="P106" s="62"/>
    </row>
    <row r="107" spans="1:16" s="45" customFormat="1">
      <c r="A107" s="90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</row>
    <row r="108" spans="1:16" s="45" customFormat="1">
      <c r="A108" s="152"/>
      <c r="B108" s="152"/>
      <c r="C108" s="234" t="s">
        <v>47</v>
      </c>
      <c r="D108" s="234"/>
      <c r="E108" s="61">
        <f>E109+E110</f>
        <v>100</v>
      </c>
      <c r="F108" s="61"/>
      <c r="G108" s="61">
        <f>G109+G110</f>
        <v>100</v>
      </c>
      <c r="H108" s="61"/>
      <c r="I108" s="61">
        <f>I109+I110</f>
        <v>100</v>
      </c>
      <c r="J108" s="61"/>
      <c r="K108" s="61">
        <f>K109+K110</f>
        <v>100</v>
      </c>
      <c r="L108" s="61"/>
      <c r="M108" s="61">
        <f>M109+M110</f>
        <v>100</v>
      </c>
      <c r="N108" s="61"/>
      <c r="O108" s="61">
        <f>O109+O110</f>
        <v>100</v>
      </c>
      <c r="P108" s="61"/>
    </row>
    <row r="109" spans="1:16" s="45" customFormat="1">
      <c r="A109" s="90"/>
      <c r="B109" s="90"/>
      <c r="C109" s="90"/>
      <c r="D109" s="90" t="s">
        <v>78</v>
      </c>
      <c r="E109" s="62">
        <f>E31/(E31+E32)*100</f>
        <v>81.389644204724533</v>
      </c>
      <c r="F109" s="62"/>
      <c r="G109" s="62">
        <f>G31/(G31+G32)*100</f>
        <v>74.839322463194563</v>
      </c>
      <c r="H109" s="62"/>
      <c r="I109" s="62">
        <f>I31/(I31+I32)*100</f>
        <v>83.574456925564931</v>
      </c>
      <c r="J109" s="62"/>
      <c r="K109" s="62">
        <f>K31/(K31+K32)*100</f>
        <v>79.641877722213266</v>
      </c>
      <c r="L109" s="62"/>
      <c r="M109" s="62">
        <f>M31/(M31+M32)*100</f>
        <v>80.678544867967616</v>
      </c>
      <c r="N109" s="62"/>
      <c r="O109" s="62">
        <f>O31/(O31+O32)*100</f>
        <v>82.549292573441662</v>
      </c>
      <c r="P109" s="62"/>
    </row>
    <row r="110" spans="1:16" s="45" customFormat="1">
      <c r="A110" s="90"/>
      <c r="B110" s="90"/>
      <c r="C110" s="90"/>
      <c r="D110" s="90" t="s">
        <v>79</v>
      </c>
      <c r="E110" s="62">
        <f>100-E109</f>
        <v>18.610355795275467</v>
      </c>
      <c r="F110" s="62"/>
      <c r="G110" s="62">
        <f>100-G109</f>
        <v>25.160677536805437</v>
      </c>
      <c r="H110" s="62"/>
      <c r="I110" s="62">
        <f>100-I109</f>
        <v>16.425543074435069</v>
      </c>
      <c r="J110" s="62"/>
      <c r="K110" s="62">
        <f>100-K109</f>
        <v>20.358122277786734</v>
      </c>
      <c r="L110" s="62"/>
      <c r="M110" s="62">
        <f>100-M109</f>
        <v>19.321455132032384</v>
      </c>
      <c r="N110" s="62"/>
      <c r="O110" s="62">
        <f>100-O109</f>
        <v>17.450707426558338</v>
      </c>
      <c r="P110" s="62"/>
    </row>
    <row r="111" spans="1:16" s="45" customFormat="1">
      <c r="A111" s="90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</row>
    <row r="112" spans="1:16" s="45" customFormat="1">
      <c r="A112" s="152"/>
      <c r="B112" s="152"/>
      <c r="C112" s="246" t="s">
        <v>97</v>
      </c>
      <c r="D112" s="246"/>
      <c r="E112" s="61">
        <f>E113+E114</f>
        <v>100</v>
      </c>
      <c r="F112" s="61"/>
      <c r="G112" s="61">
        <f>G113+G114</f>
        <v>100</v>
      </c>
      <c r="H112" s="61"/>
      <c r="I112" s="61">
        <f>I113+I114</f>
        <v>100</v>
      </c>
      <c r="J112" s="61"/>
      <c r="K112" s="61">
        <f>K113+K114</f>
        <v>100</v>
      </c>
      <c r="L112" s="61"/>
      <c r="M112" s="61">
        <f>M113+M114</f>
        <v>100</v>
      </c>
      <c r="N112" s="61"/>
      <c r="O112" s="61">
        <f>O113+O114</f>
        <v>100</v>
      </c>
      <c r="P112" s="61"/>
    </row>
    <row r="113" spans="1:16" s="45" customFormat="1">
      <c r="A113" s="90"/>
      <c r="B113" s="90"/>
      <c r="C113" s="90"/>
      <c r="D113" s="90" t="s">
        <v>45</v>
      </c>
      <c r="E113" s="62">
        <f>E36/(E36+E37)*100</f>
        <v>32.039680808180051</v>
      </c>
      <c r="F113" s="62"/>
      <c r="G113" s="62">
        <f>G36/(G36+G37)*100</f>
        <v>43.940310546481143</v>
      </c>
      <c r="H113" s="62"/>
      <c r="I113" s="62">
        <f>I36/(I36+I37)*100</f>
        <v>34.498907274430223</v>
      </c>
      <c r="J113" s="62"/>
      <c r="K113" s="62">
        <f>K36/(K36+K37)*100</f>
        <v>33.445936328699531</v>
      </c>
      <c r="L113" s="62"/>
      <c r="M113" s="62">
        <f>M36/(M36+M37)*100</f>
        <v>37.253894494350938</v>
      </c>
      <c r="N113" s="62"/>
      <c r="O113" s="62">
        <f>O36/(O36+O37)*100</f>
        <v>27.209904255084378</v>
      </c>
      <c r="P113" s="62"/>
    </row>
    <row r="114" spans="1:16" s="45" customFormat="1">
      <c r="A114" s="90"/>
      <c r="B114" s="90"/>
      <c r="C114" s="90"/>
      <c r="D114" s="90" t="s">
        <v>46</v>
      </c>
      <c r="E114" s="62">
        <f>100-E113</f>
        <v>67.960319191819949</v>
      </c>
      <c r="F114" s="62"/>
      <c r="G114" s="62">
        <f>100-G113</f>
        <v>56.059689453518857</v>
      </c>
      <c r="H114" s="62"/>
      <c r="I114" s="62">
        <f>100-I113</f>
        <v>65.501092725569777</v>
      </c>
      <c r="J114" s="62"/>
      <c r="K114" s="62">
        <f>100-K113</f>
        <v>66.554063671300469</v>
      </c>
      <c r="L114" s="62"/>
      <c r="M114" s="62">
        <f>100-M113</f>
        <v>62.746105505649062</v>
      </c>
      <c r="N114" s="62"/>
      <c r="O114" s="62">
        <f>100-O113</f>
        <v>72.790095744915618</v>
      </c>
      <c r="P114" s="62"/>
    </row>
    <row r="115" spans="1:16" s="45" customFormat="1" ht="12.75" customHeight="1">
      <c r="A115" s="90"/>
      <c r="B115" s="90"/>
      <c r="C115" s="90"/>
      <c r="D115" s="90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s="45" customFormat="1">
      <c r="A116" s="90"/>
      <c r="B116" s="234" t="s">
        <v>14</v>
      </c>
      <c r="C116" s="234"/>
      <c r="D116" s="234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</row>
    <row r="117" spans="1:16" s="45" customFormat="1">
      <c r="A117" s="90"/>
      <c r="B117" s="152"/>
      <c r="C117" s="234" t="s">
        <v>98</v>
      </c>
      <c r="D117" s="234"/>
      <c r="E117" s="61">
        <f>E118+E119</f>
        <v>100</v>
      </c>
      <c r="F117" s="61"/>
      <c r="G117" s="61">
        <f>G118+G119</f>
        <v>100</v>
      </c>
      <c r="H117" s="61"/>
      <c r="I117" s="61">
        <f>I118+I119</f>
        <v>100</v>
      </c>
      <c r="J117" s="61"/>
      <c r="K117" s="61">
        <f>K118+K119</f>
        <v>100</v>
      </c>
      <c r="L117" s="61"/>
      <c r="M117" s="61">
        <f>M118+M119</f>
        <v>100</v>
      </c>
      <c r="N117" s="61"/>
      <c r="O117" s="61">
        <f>O118+O119</f>
        <v>100</v>
      </c>
      <c r="P117" s="61"/>
    </row>
    <row r="118" spans="1:16" s="45" customFormat="1" ht="14.25">
      <c r="A118" s="90"/>
      <c r="B118" s="90"/>
      <c r="C118" s="90"/>
      <c r="D118" s="90" t="s">
        <v>152</v>
      </c>
      <c r="E118" s="62">
        <f>E42/(E42+E43)*100</f>
        <v>53.625552515259947</v>
      </c>
      <c r="F118" s="62"/>
      <c r="G118" s="62">
        <f>G42/(G42+G43)*100</f>
        <v>41.497136085324904</v>
      </c>
      <c r="H118" s="62"/>
      <c r="I118" s="62">
        <f>I42/(I42+I43)*100</f>
        <v>71.440695947379581</v>
      </c>
      <c r="J118" s="62"/>
      <c r="K118" s="62">
        <f>K42/(K42+K43)*100</f>
        <v>34.102168439860307</v>
      </c>
      <c r="L118" s="62"/>
      <c r="M118" s="62">
        <f>M42/(M42+M43)*100</f>
        <v>45.879144293871988</v>
      </c>
      <c r="N118" s="62"/>
      <c r="O118" s="62">
        <f>O42/(O42+O43)*100</f>
        <v>65.797056304026171</v>
      </c>
      <c r="P118" s="62"/>
    </row>
    <row r="119" spans="1:16" s="45" customFormat="1">
      <c r="A119" s="90"/>
      <c r="B119" s="90"/>
      <c r="C119" s="90"/>
      <c r="D119" s="90" t="s">
        <v>79</v>
      </c>
      <c r="E119" s="62">
        <f>100-E118</f>
        <v>46.374447484740053</v>
      </c>
      <c r="F119" s="62"/>
      <c r="G119" s="62">
        <f>100-G118</f>
        <v>58.502863914675096</v>
      </c>
      <c r="H119" s="62"/>
      <c r="I119" s="62">
        <f>100-I118</f>
        <v>28.559304052620419</v>
      </c>
      <c r="J119" s="62"/>
      <c r="K119" s="62">
        <f>100-K118</f>
        <v>65.897831560139693</v>
      </c>
      <c r="L119" s="62"/>
      <c r="M119" s="62">
        <f>100-M118</f>
        <v>54.120855706128012</v>
      </c>
      <c r="N119" s="62"/>
      <c r="O119" s="62">
        <f>100-O118</f>
        <v>34.202943695973829</v>
      </c>
      <c r="P119" s="62"/>
    </row>
    <row r="120" spans="1:16" s="45" customFormat="1">
      <c r="A120" s="90"/>
      <c r="B120" s="90"/>
      <c r="C120" s="90"/>
      <c r="D120" s="90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</row>
    <row r="121" spans="1:16" s="45" customFormat="1">
      <c r="A121" s="90"/>
      <c r="B121" s="152"/>
      <c r="C121" s="234" t="s">
        <v>100</v>
      </c>
      <c r="D121" s="234"/>
      <c r="E121" s="61">
        <f>E122+E123</f>
        <v>100</v>
      </c>
      <c r="F121" s="61"/>
      <c r="G121" s="61">
        <f>G122+G123</f>
        <v>100</v>
      </c>
      <c r="H121" s="61"/>
      <c r="I121" s="61">
        <f>I122+I123</f>
        <v>100</v>
      </c>
      <c r="J121" s="61"/>
      <c r="K121" s="61">
        <f>K122+K123</f>
        <v>100</v>
      </c>
      <c r="L121" s="61"/>
      <c r="M121" s="61">
        <f>M122+M123</f>
        <v>100</v>
      </c>
      <c r="N121" s="61"/>
      <c r="O121" s="61">
        <f>O122+O123</f>
        <v>100</v>
      </c>
      <c r="P121" s="61"/>
    </row>
    <row r="122" spans="1:16" s="45" customFormat="1">
      <c r="A122" s="90"/>
      <c r="B122" s="90"/>
      <c r="C122" s="90"/>
      <c r="D122" s="90" t="s">
        <v>80</v>
      </c>
      <c r="E122" s="62">
        <f>E49/(E49+E50)*100</f>
        <v>24.429501773706782</v>
      </c>
      <c r="F122" s="62"/>
      <c r="G122" s="62">
        <f>G49/(G49+G50)*100</f>
        <v>47.145960892751333</v>
      </c>
      <c r="H122" s="62"/>
      <c r="I122" s="62">
        <f>I49/(I49+I50)*100</f>
        <v>16.106100795755967</v>
      </c>
      <c r="J122" s="62"/>
      <c r="K122" s="62">
        <f>K49/(K49+K50)*100</f>
        <v>23.917810444245919</v>
      </c>
      <c r="L122" s="62"/>
      <c r="M122" s="62">
        <f>M49/(M49+M50)*100</f>
        <v>25.504985937100489</v>
      </c>
      <c r="N122" s="62"/>
      <c r="O122" s="62">
        <f>O49/(O49+O50)*100</f>
        <v>22.292286337497522</v>
      </c>
      <c r="P122" s="62"/>
    </row>
    <row r="123" spans="1:16" s="45" customFormat="1" ht="14.25">
      <c r="A123" s="90"/>
      <c r="B123" s="90"/>
      <c r="C123" s="90"/>
      <c r="D123" s="90" t="s">
        <v>101</v>
      </c>
      <c r="E123" s="62">
        <f>100-E122</f>
        <v>75.570498226293211</v>
      </c>
      <c r="F123" s="62"/>
      <c r="G123" s="62">
        <f>100-G122</f>
        <v>52.854039107248667</v>
      </c>
      <c r="H123" s="62"/>
      <c r="I123" s="62">
        <f>100-I122</f>
        <v>83.893899204244036</v>
      </c>
      <c r="J123" s="62"/>
      <c r="K123" s="62">
        <f>100-K122</f>
        <v>76.082189555754084</v>
      </c>
      <c r="L123" s="62"/>
      <c r="M123" s="62">
        <f>100-M122</f>
        <v>74.495014062899514</v>
      </c>
      <c r="N123" s="62"/>
      <c r="O123" s="62">
        <f>100-O122</f>
        <v>77.707713662502471</v>
      </c>
      <c r="P123" s="62"/>
    </row>
    <row r="124" spans="1:16" s="45" customFormat="1">
      <c r="A124" s="90"/>
      <c r="B124" s="90"/>
      <c r="C124" s="90"/>
      <c r="D124" s="90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</row>
    <row r="125" spans="1:16" s="45" customFormat="1">
      <c r="A125" s="90"/>
      <c r="B125" s="152"/>
      <c r="C125" s="234" t="s">
        <v>47</v>
      </c>
      <c r="D125" s="234"/>
      <c r="E125" s="61">
        <f>E126+E127</f>
        <v>100</v>
      </c>
      <c r="F125" s="61"/>
      <c r="G125" s="61">
        <f>G126+G127</f>
        <v>100</v>
      </c>
      <c r="H125" s="61"/>
      <c r="I125" s="61">
        <f>I126+I127</f>
        <v>100</v>
      </c>
      <c r="J125" s="61"/>
      <c r="K125" s="61">
        <f>K126+K127</f>
        <v>100</v>
      </c>
      <c r="L125" s="61"/>
      <c r="M125" s="61">
        <f>M126+M127</f>
        <v>100</v>
      </c>
      <c r="N125" s="61"/>
      <c r="O125" s="61">
        <f>O126+O127</f>
        <v>100</v>
      </c>
      <c r="P125" s="61"/>
    </row>
    <row r="126" spans="1:16" s="45" customFormat="1">
      <c r="A126" s="90"/>
      <c r="B126" s="90"/>
      <c r="C126" s="90"/>
      <c r="D126" s="90" t="s">
        <v>78</v>
      </c>
      <c r="E126" s="62">
        <f>E56/(E56+E57)*100</f>
        <v>24.73774932282689</v>
      </c>
      <c r="F126" s="62"/>
      <c r="G126" s="62">
        <f>G56/(G56+G57)*100</f>
        <v>22.584096041840009</v>
      </c>
      <c r="H126" s="62"/>
      <c r="I126" s="62">
        <f>I56/(I56+I57)*100</f>
        <v>44.292695989823926</v>
      </c>
      <c r="J126" s="62"/>
      <c r="K126" s="62">
        <f>K56/(K56+K57)*100</f>
        <v>23.387132829615055</v>
      </c>
      <c r="L126" s="62"/>
      <c r="M126" s="62">
        <f>M56/(M56+M57)*100</f>
        <v>23.610819327731093</v>
      </c>
      <c r="N126" s="62"/>
      <c r="O126" s="62">
        <f>O56/(O56+O57)*100</f>
        <v>21.397567949292089</v>
      </c>
      <c r="P126" s="62"/>
    </row>
    <row r="127" spans="1:16" s="45" customFormat="1">
      <c r="A127" s="90"/>
      <c r="B127" s="90"/>
      <c r="C127" s="90"/>
      <c r="D127" s="90" t="s">
        <v>79</v>
      </c>
      <c r="E127" s="62">
        <f>100-E126</f>
        <v>75.262250677173114</v>
      </c>
      <c r="F127" s="62"/>
      <c r="G127" s="62">
        <f>100-G126</f>
        <v>77.415903958159987</v>
      </c>
      <c r="H127" s="62"/>
      <c r="I127" s="62">
        <f>100-I126</f>
        <v>55.707304010176074</v>
      </c>
      <c r="J127" s="62"/>
      <c r="K127" s="62">
        <f>100-K126</f>
        <v>76.612867170384945</v>
      </c>
      <c r="L127" s="62"/>
      <c r="M127" s="62">
        <f>100-M126</f>
        <v>76.389180672268907</v>
      </c>
      <c r="N127" s="62"/>
      <c r="O127" s="62">
        <f>100-O126</f>
        <v>78.602432050707904</v>
      </c>
      <c r="P127" s="62"/>
    </row>
    <row r="128" spans="1:16" s="45" customFormat="1">
      <c r="A128" s="90"/>
      <c r="B128" s="90"/>
      <c r="C128" s="90"/>
      <c r="D128" s="90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</row>
    <row r="129" spans="1:16" s="45" customFormat="1" ht="23.25" customHeight="1">
      <c r="A129" s="90"/>
      <c r="B129" s="152"/>
      <c r="C129" s="246" t="s">
        <v>97</v>
      </c>
      <c r="D129" s="246"/>
      <c r="E129" s="61">
        <f>E130+E131</f>
        <v>100</v>
      </c>
      <c r="F129" s="61"/>
      <c r="G129" s="61">
        <f>G130+G131</f>
        <v>100</v>
      </c>
      <c r="H129" s="61"/>
      <c r="I129" s="61">
        <f>I130+I131</f>
        <v>100</v>
      </c>
      <c r="J129" s="61"/>
      <c r="K129" s="61">
        <f>K130+K131</f>
        <v>100</v>
      </c>
      <c r="L129" s="61"/>
      <c r="M129" s="61">
        <f>M130+M131</f>
        <v>100</v>
      </c>
      <c r="N129" s="61"/>
      <c r="O129" s="61">
        <f>O130+O131</f>
        <v>100</v>
      </c>
      <c r="P129" s="61"/>
    </row>
    <row r="130" spans="1:16" s="45" customFormat="1">
      <c r="A130" s="90"/>
      <c r="B130" s="90"/>
      <c r="C130" s="90"/>
      <c r="D130" s="90" t="s">
        <v>45</v>
      </c>
      <c r="E130" s="62">
        <f>E60/(E60+E61)*100</f>
        <v>27.513900738430763</v>
      </c>
      <c r="F130" s="62"/>
      <c r="G130" s="62">
        <f>G60/(G60+G61)*100</f>
        <v>25.587403124615577</v>
      </c>
      <c r="H130" s="62"/>
      <c r="I130" s="62">
        <f>I60/(I60+I61)*100</f>
        <v>36.936614680211761</v>
      </c>
      <c r="J130" s="62"/>
      <c r="K130" s="62">
        <f>K60/(K60+K61)*100</f>
        <v>23.451958933750749</v>
      </c>
      <c r="L130" s="62"/>
      <c r="M130" s="62">
        <f>M60/(M60+M61)*100</f>
        <v>35.881495337386191</v>
      </c>
      <c r="N130" s="62"/>
      <c r="O130" s="62">
        <f>O60/(O60+O61)*100</f>
        <v>21.552376490937263</v>
      </c>
      <c r="P130" s="62"/>
    </row>
    <row r="131" spans="1:16" s="45" customFormat="1">
      <c r="A131" s="90"/>
      <c r="B131" s="90"/>
      <c r="C131" s="90"/>
      <c r="D131" s="90" t="s">
        <v>46</v>
      </c>
      <c r="E131" s="62">
        <f>100-E130</f>
        <v>72.486099261569237</v>
      </c>
      <c r="F131" s="62"/>
      <c r="G131" s="62">
        <f>100-G130</f>
        <v>74.412596875384423</v>
      </c>
      <c r="H131" s="62"/>
      <c r="I131" s="62">
        <f>100-I130</f>
        <v>63.063385319788239</v>
      </c>
      <c r="J131" s="62"/>
      <c r="K131" s="62">
        <f>100-K130</f>
        <v>76.548041066249255</v>
      </c>
      <c r="L131" s="62"/>
      <c r="M131" s="62">
        <f>100-M130</f>
        <v>64.118504662613816</v>
      </c>
      <c r="N131" s="62"/>
      <c r="O131" s="62">
        <f>100-O130</f>
        <v>78.447623509062737</v>
      </c>
      <c r="P131" s="62"/>
    </row>
    <row r="132" spans="1:16" s="45" customFormat="1">
      <c r="A132" s="90"/>
      <c r="B132" s="90"/>
      <c r="C132" s="90"/>
      <c r="D132" s="90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</row>
    <row r="133" spans="1:16" s="45" customFormat="1">
      <c r="A133" s="90"/>
      <c r="B133" s="234" t="s">
        <v>95</v>
      </c>
      <c r="C133" s="234"/>
      <c r="D133" s="234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</row>
    <row r="134" spans="1:16" s="45" customFormat="1">
      <c r="A134" s="90"/>
      <c r="B134" s="152"/>
      <c r="C134" s="234" t="s">
        <v>98</v>
      </c>
      <c r="D134" s="234"/>
      <c r="E134" s="61">
        <f>E135+E136</f>
        <v>100</v>
      </c>
      <c r="F134" s="61"/>
      <c r="G134" s="61">
        <f>G135+G136</f>
        <v>100</v>
      </c>
      <c r="H134" s="61"/>
      <c r="I134" s="61">
        <f>I135+I136</f>
        <v>100</v>
      </c>
      <c r="J134" s="61"/>
      <c r="K134" s="61">
        <f>K135+K136</f>
        <v>100</v>
      </c>
      <c r="L134" s="61"/>
      <c r="M134" s="61">
        <f>M135+M136</f>
        <v>100</v>
      </c>
      <c r="N134" s="61"/>
      <c r="O134" s="61">
        <f>O135+O136</f>
        <v>100</v>
      </c>
      <c r="P134" s="61"/>
    </row>
    <row r="135" spans="1:16" s="45" customFormat="1" ht="12.75" customHeight="1">
      <c r="A135" s="90"/>
      <c r="B135" s="90"/>
      <c r="C135" s="90"/>
      <c r="D135" s="90" t="s">
        <v>152</v>
      </c>
      <c r="E135" s="62">
        <f>E66/(E66+E67)*100</f>
        <v>74.106976204529062</v>
      </c>
      <c r="F135" s="62"/>
      <c r="G135" s="62">
        <f>G66/(G66+G67)*100</f>
        <v>54.876291136199853</v>
      </c>
      <c r="H135" s="62"/>
      <c r="I135" s="62">
        <f>I66/(I66+I67)*100</f>
        <v>65.344579085037097</v>
      </c>
      <c r="J135" s="62"/>
      <c r="K135" s="62">
        <f>K66/(K66+K67)*100</f>
        <v>67.192182018039176</v>
      </c>
      <c r="L135" s="62"/>
      <c r="M135" s="62">
        <f>M66/(M66+M67)*100</f>
        <v>69.283668174496768</v>
      </c>
      <c r="N135" s="62"/>
      <c r="O135" s="62">
        <f>O66/(O66+O67)*100</f>
        <v>83.691829319420506</v>
      </c>
      <c r="P135" s="62"/>
    </row>
    <row r="136" spans="1:16" s="45" customFormat="1">
      <c r="A136" s="90"/>
      <c r="B136" s="90"/>
      <c r="C136" s="90"/>
      <c r="D136" s="90" t="s">
        <v>79</v>
      </c>
      <c r="E136" s="62">
        <f>100-E135</f>
        <v>25.893023795470938</v>
      </c>
      <c r="F136" s="62"/>
      <c r="G136" s="62">
        <f>100-G135</f>
        <v>45.123708863800147</v>
      </c>
      <c r="H136" s="62"/>
      <c r="I136" s="62">
        <f>100-I135</f>
        <v>34.655420914962903</v>
      </c>
      <c r="J136" s="62"/>
      <c r="K136" s="62">
        <f>100-K135</f>
        <v>32.807817981960824</v>
      </c>
      <c r="L136" s="62"/>
      <c r="M136" s="62">
        <f>100-M135</f>
        <v>30.716331825503232</v>
      </c>
      <c r="N136" s="62"/>
      <c r="O136" s="62">
        <f>100-O135</f>
        <v>16.308170680579494</v>
      </c>
      <c r="P136" s="62"/>
    </row>
    <row r="137" spans="1:16" s="45" customFormat="1">
      <c r="A137" s="90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</row>
    <row r="138" spans="1:16" s="45" customFormat="1">
      <c r="A138" s="90"/>
      <c r="B138" s="152"/>
      <c r="C138" s="234" t="s">
        <v>100</v>
      </c>
      <c r="D138" s="234"/>
      <c r="E138" s="61">
        <f>E139+E140</f>
        <v>100</v>
      </c>
      <c r="F138" s="61"/>
      <c r="G138" s="61">
        <f>G139+G140</f>
        <v>100</v>
      </c>
      <c r="H138" s="61"/>
      <c r="I138" s="61">
        <f>I139+I140</f>
        <v>100</v>
      </c>
      <c r="J138" s="61"/>
      <c r="K138" s="61">
        <f>K139+K140</f>
        <v>100</v>
      </c>
      <c r="L138" s="61"/>
      <c r="M138" s="61">
        <f>M139+M140</f>
        <v>100</v>
      </c>
      <c r="N138" s="61"/>
      <c r="O138" s="61">
        <f>O139+O140</f>
        <v>100</v>
      </c>
      <c r="P138" s="61"/>
    </row>
    <row r="139" spans="1:16" s="45" customFormat="1">
      <c r="A139" s="90"/>
      <c r="B139" s="90"/>
      <c r="C139" s="90"/>
      <c r="D139" s="90" t="s">
        <v>80</v>
      </c>
      <c r="E139" s="62">
        <f>E73/(E73+E74)*100</f>
        <v>16.934431040764281</v>
      </c>
      <c r="F139" s="62"/>
      <c r="G139" s="62">
        <f>G73/(G73+G74)*100</f>
        <v>18.359257702240107</v>
      </c>
      <c r="H139" s="62"/>
      <c r="I139" s="62">
        <f>I73/(I73+I74)*100</f>
        <v>20.162530199868218</v>
      </c>
      <c r="J139" s="62"/>
      <c r="K139" s="62">
        <f>K73/(K73+K74)*100</f>
        <v>24.410126352973144</v>
      </c>
      <c r="L139" s="62"/>
      <c r="M139" s="62">
        <f>M73/(M73+M74)*100</f>
        <v>20.415131464727327</v>
      </c>
      <c r="N139" s="62"/>
      <c r="O139" s="62">
        <f>O73/(O73+O74)*100</f>
        <v>11.129291470629338</v>
      </c>
      <c r="P139" s="62"/>
    </row>
    <row r="140" spans="1:16" s="45" customFormat="1" ht="14.25">
      <c r="A140" s="90"/>
      <c r="B140" s="90"/>
      <c r="C140" s="90"/>
      <c r="D140" s="90" t="s">
        <v>153</v>
      </c>
      <c r="E140" s="62">
        <f>100-E139</f>
        <v>83.065568959235719</v>
      </c>
      <c r="F140" s="62"/>
      <c r="G140" s="62">
        <f>100-G139</f>
        <v>81.640742297759886</v>
      </c>
      <c r="H140" s="62"/>
      <c r="I140" s="62">
        <f>100-I139</f>
        <v>79.837469800131785</v>
      </c>
      <c r="J140" s="62"/>
      <c r="K140" s="62">
        <f>100-K139</f>
        <v>75.589873647026849</v>
      </c>
      <c r="L140" s="62"/>
      <c r="M140" s="62">
        <f>100-M139</f>
        <v>79.584868535272676</v>
      </c>
      <c r="N140" s="62"/>
      <c r="O140" s="62">
        <f>100-O139</f>
        <v>88.87070852937066</v>
      </c>
      <c r="P140" s="62"/>
    </row>
    <row r="141" spans="1:16" s="45" customFormat="1">
      <c r="A141" s="90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</row>
    <row r="142" spans="1:16" s="45" customFormat="1">
      <c r="A142" s="90"/>
      <c r="B142" s="152"/>
      <c r="C142" s="234" t="s">
        <v>47</v>
      </c>
      <c r="D142" s="234"/>
      <c r="E142" s="61">
        <f>E143+E144</f>
        <v>100</v>
      </c>
      <c r="F142" s="61"/>
      <c r="G142" s="61">
        <f>G143+G144</f>
        <v>100</v>
      </c>
      <c r="H142" s="61"/>
      <c r="I142" s="61">
        <f>I143+I144</f>
        <v>100</v>
      </c>
      <c r="J142" s="61"/>
      <c r="K142" s="61">
        <f>K143+K144</f>
        <v>100</v>
      </c>
      <c r="L142" s="61"/>
      <c r="M142" s="61">
        <f>M143+M144</f>
        <v>100</v>
      </c>
      <c r="N142" s="61"/>
      <c r="O142" s="61">
        <f>O143+O144</f>
        <v>100</v>
      </c>
      <c r="P142" s="61"/>
    </row>
    <row r="143" spans="1:16" s="45" customFormat="1">
      <c r="A143" s="90"/>
      <c r="B143" s="90"/>
      <c r="C143" s="90"/>
      <c r="D143" s="90" t="s">
        <v>78</v>
      </c>
      <c r="E143" s="62">
        <f>E80/(E80+E81)*100</f>
        <v>94.364388413279258</v>
      </c>
      <c r="F143" s="62"/>
      <c r="G143" s="62">
        <f>G80/(G80+G81)*100</f>
        <v>93.811496633868458</v>
      </c>
      <c r="H143" s="62"/>
      <c r="I143" s="62">
        <f>I80/(I80+I81)*100</f>
        <v>94.500931098696455</v>
      </c>
      <c r="J143" s="62"/>
      <c r="K143" s="62">
        <f>K80/(K80+K81)*100</f>
        <v>92.829144569979249</v>
      </c>
      <c r="L143" s="62"/>
      <c r="M143" s="62">
        <f>M80/(M80+M81)*100</f>
        <v>94.895262269557364</v>
      </c>
      <c r="N143" s="62"/>
      <c r="O143" s="62">
        <f>O80/(O80+O81)*100</f>
        <v>94.628506882778424</v>
      </c>
      <c r="P143" s="62"/>
    </row>
    <row r="144" spans="1:16" s="45" customFormat="1">
      <c r="A144" s="90"/>
      <c r="B144" s="90"/>
      <c r="C144" s="90"/>
      <c r="D144" s="90" t="s">
        <v>79</v>
      </c>
      <c r="E144" s="62">
        <f>100-E143</f>
        <v>5.6356115867207421</v>
      </c>
      <c r="F144" s="62"/>
      <c r="G144" s="62">
        <f>100-G143</f>
        <v>6.1885033661315418</v>
      </c>
      <c r="H144" s="62"/>
      <c r="I144" s="62">
        <f>100-I143</f>
        <v>5.499068901303545</v>
      </c>
      <c r="J144" s="62"/>
      <c r="K144" s="62">
        <f>100-K143</f>
        <v>7.170855430020751</v>
      </c>
      <c r="L144" s="62"/>
      <c r="M144" s="62">
        <f>100-M143</f>
        <v>5.1047377304426362</v>
      </c>
      <c r="N144" s="62"/>
      <c r="O144" s="62">
        <f>100-O143</f>
        <v>5.3714931172215756</v>
      </c>
      <c r="P144" s="62"/>
    </row>
    <row r="145" spans="1:16" s="45" customFormat="1">
      <c r="A145" s="90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</row>
    <row r="146" spans="1:16" s="45" customFormat="1" ht="24" customHeight="1">
      <c r="A146" s="90"/>
      <c r="B146" s="152"/>
      <c r="C146" s="246" t="s">
        <v>97</v>
      </c>
      <c r="D146" s="246"/>
      <c r="E146" s="61">
        <f>E147+E148</f>
        <v>100</v>
      </c>
      <c r="F146" s="61"/>
      <c r="G146" s="61">
        <f>G147+G148</f>
        <v>100</v>
      </c>
      <c r="H146" s="61"/>
      <c r="I146" s="61">
        <f>I147+I148</f>
        <v>100</v>
      </c>
      <c r="J146" s="61"/>
      <c r="K146" s="61">
        <f>K147+K148</f>
        <v>100</v>
      </c>
      <c r="L146" s="61"/>
      <c r="M146" s="61">
        <f>M147+M148</f>
        <v>100</v>
      </c>
      <c r="N146" s="61"/>
      <c r="O146" s="61">
        <f>O147+O148</f>
        <v>100</v>
      </c>
      <c r="P146" s="61"/>
    </row>
    <row r="147" spans="1:16" s="45" customFormat="1">
      <c r="A147" s="90"/>
      <c r="B147" s="90"/>
      <c r="C147" s="90"/>
      <c r="D147" s="90" t="s">
        <v>45</v>
      </c>
      <c r="E147" s="62">
        <f>E85/(E85+E86)*100</f>
        <v>33.146096709753863</v>
      </c>
      <c r="F147" s="62"/>
      <c r="G147" s="62">
        <f>G85/(G85+G86)*100</f>
        <v>50.839306358381499</v>
      </c>
      <c r="H147" s="62"/>
      <c r="I147" s="62">
        <f>I85/(I85+I86)*100</f>
        <v>33.772051451609464</v>
      </c>
      <c r="J147" s="62"/>
      <c r="K147" s="62">
        <f>K85/(K85+K86)*100</f>
        <v>36.040590935169249</v>
      </c>
      <c r="L147" s="62"/>
      <c r="M147" s="62">
        <f>M85/(M85+M86)*100</f>
        <v>37.608343516439795</v>
      </c>
      <c r="N147" s="62"/>
      <c r="O147" s="62">
        <f>O85/(O85+O86)*100</f>
        <v>28.409790022736392</v>
      </c>
      <c r="P147" s="62"/>
    </row>
    <row r="148" spans="1:16" s="45" customFormat="1">
      <c r="A148" s="90"/>
      <c r="B148" s="90"/>
      <c r="C148" s="90"/>
      <c r="D148" s="90" t="s">
        <v>46</v>
      </c>
      <c r="E148" s="62">
        <f>100-E147</f>
        <v>66.853903290246137</v>
      </c>
      <c r="F148" s="62"/>
      <c r="G148" s="62">
        <f>100-G147</f>
        <v>49.160693641618501</v>
      </c>
      <c r="H148" s="62"/>
      <c r="I148" s="62">
        <f>100-I147</f>
        <v>66.227948548390543</v>
      </c>
      <c r="J148" s="62"/>
      <c r="K148" s="62">
        <f>100-K147</f>
        <v>63.959409064830751</v>
      </c>
      <c r="L148" s="62"/>
      <c r="M148" s="62">
        <f>100-M147</f>
        <v>62.391656483560205</v>
      </c>
      <c r="N148" s="62"/>
      <c r="O148" s="62">
        <f>100-O147</f>
        <v>71.590209977263612</v>
      </c>
      <c r="P148" s="62"/>
    </row>
    <row r="149" spans="1:16" s="45" customFormat="1" ht="6.75" customHeight="1" thickBot="1">
      <c r="A149" s="97"/>
      <c r="B149" s="97"/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2"/>
    </row>
    <row r="150" spans="1:16" s="45" customFormat="1" ht="6.7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</row>
    <row r="151" spans="1:16" s="45" customFormat="1">
      <c r="A151" s="67" t="s">
        <v>40</v>
      </c>
      <c r="B151" s="68">
        <v>1</v>
      </c>
      <c r="C151" s="214" t="s">
        <v>148</v>
      </c>
      <c r="D151" s="214"/>
      <c r="E151" s="214"/>
      <c r="F151" s="214"/>
      <c r="G151" s="214"/>
      <c r="H151" s="214"/>
      <c r="I151" s="214"/>
      <c r="J151" s="214"/>
      <c r="K151" s="214"/>
      <c r="L151" s="214"/>
      <c r="M151" s="214"/>
      <c r="N151" s="214"/>
      <c r="O151" s="214"/>
      <c r="P151" s="184"/>
    </row>
    <row r="152" spans="1:16" s="45" customFormat="1">
      <c r="A152" s="67"/>
      <c r="B152" s="68">
        <v>2</v>
      </c>
      <c r="C152" s="151" t="s">
        <v>155</v>
      </c>
      <c r="D152" s="184"/>
      <c r="E152" s="184"/>
      <c r="F152" s="184"/>
      <c r="G152" s="184"/>
      <c r="H152" s="184"/>
      <c r="I152" s="184"/>
      <c r="J152" s="184"/>
      <c r="K152" s="184"/>
      <c r="L152" s="184"/>
      <c r="M152" s="184"/>
      <c r="N152" s="184"/>
      <c r="O152" s="184"/>
      <c r="P152" s="184"/>
    </row>
    <row r="153" spans="1:16" s="45" customFormat="1">
      <c r="A153" s="67"/>
      <c r="B153" s="70">
        <v>0</v>
      </c>
      <c r="C153" s="214" t="s">
        <v>35</v>
      </c>
      <c r="D153" s="214"/>
      <c r="E153" s="214"/>
      <c r="F153" s="214"/>
      <c r="G153" s="214"/>
      <c r="H153" s="214"/>
      <c r="I153" s="214"/>
      <c r="J153" s="214"/>
      <c r="K153" s="214"/>
      <c r="L153" s="214"/>
      <c r="M153" s="214"/>
      <c r="N153" s="214"/>
      <c r="O153" s="214"/>
      <c r="P153" s="184"/>
    </row>
    <row r="154" spans="1:16" s="45" customFormat="1">
      <c r="A154" s="66"/>
      <c r="B154" s="71" t="s">
        <v>58</v>
      </c>
      <c r="C154" s="214" t="s">
        <v>128</v>
      </c>
      <c r="D154" s="214"/>
      <c r="E154" s="214"/>
      <c r="F154" s="214"/>
      <c r="G154" s="214"/>
      <c r="H154" s="214"/>
      <c r="I154" s="214"/>
      <c r="J154" s="214"/>
      <c r="K154" s="214"/>
      <c r="L154" s="214"/>
      <c r="M154" s="214"/>
      <c r="N154" s="214"/>
      <c r="O154" s="214"/>
      <c r="P154" s="184"/>
    </row>
    <row r="155" spans="1:16" s="45" customFormat="1">
      <c r="A155" s="90"/>
      <c r="B155" s="71"/>
      <c r="C155" s="151"/>
      <c r="D155" s="66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</row>
    <row r="156" spans="1:16">
      <c r="A156" s="80"/>
      <c r="B156" s="80"/>
      <c r="C156" s="8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</row>
    <row r="157" spans="1:16">
      <c r="B157" s="13"/>
      <c r="C157" s="31"/>
      <c r="D157" s="66"/>
    </row>
  </sheetData>
  <mergeCells count="45">
    <mergeCell ref="A3:R3"/>
    <mergeCell ref="A2:R2"/>
    <mergeCell ref="A1:R1"/>
    <mergeCell ref="E9:E12"/>
    <mergeCell ref="E6:O6"/>
    <mergeCell ref="A9:D12"/>
    <mergeCell ref="G9:R9"/>
    <mergeCell ref="A4:R4"/>
    <mergeCell ref="C129:D129"/>
    <mergeCell ref="C104:D104"/>
    <mergeCell ref="E93:E96"/>
    <mergeCell ref="C108:D108"/>
    <mergeCell ref="B40:D40"/>
    <mergeCell ref="C48:D48"/>
    <mergeCell ref="C41:D41"/>
    <mergeCell ref="C125:D125"/>
    <mergeCell ref="C121:D121"/>
    <mergeCell ref="C112:D112"/>
    <mergeCell ref="B116:D116"/>
    <mergeCell ref="C117:D117"/>
    <mergeCell ref="C154:O154"/>
    <mergeCell ref="B133:D133"/>
    <mergeCell ref="C134:D134"/>
    <mergeCell ref="C138:D138"/>
    <mergeCell ref="C142:D142"/>
    <mergeCell ref="C151:O151"/>
    <mergeCell ref="C146:D146"/>
    <mergeCell ref="C153:O153"/>
    <mergeCell ref="G93:O93"/>
    <mergeCell ref="E90:O90"/>
    <mergeCell ref="C84:D84"/>
    <mergeCell ref="C55:D55"/>
    <mergeCell ref="A93:D96"/>
    <mergeCell ref="C16:D16"/>
    <mergeCell ref="A15:D15"/>
    <mergeCell ref="A99:D99"/>
    <mergeCell ref="C100:D100"/>
    <mergeCell ref="B64:D64"/>
    <mergeCell ref="C79:D79"/>
    <mergeCell ref="C65:D65"/>
    <mergeCell ref="C72:D72"/>
    <mergeCell ref="C59:D59"/>
    <mergeCell ref="C35:D35"/>
    <mergeCell ref="C23:D23"/>
    <mergeCell ref="C30:D30"/>
  </mergeCells>
  <phoneticPr fontId="0" type="noConversion"/>
  <hyperlinks>
    <hyperlink ref="T1" location="Índice!A1" display="Ir a Índice" xr:uid="{00000000-0004-0000-0800-000000000000}"/>
  </hyperlinks>
  <printOptions horizontalCentered="1"/>
  <pageMargins left="0.59055118110236227" right="0.59055118110236227" top="1.1605511811023623" bottom="0.59055118110236227" header="0.39370078740157483" footer="0.39370078740157483"/>
  <pageSetup paperSize="9" scale="47" orientation="portrait" r:id="rId1"/>
  <headerFooter alignWithMargins="0"/>
  <rowBreaks count="1" manualBreakCount="1">
    <brk id="89" max="3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87"/>
  <sheetViews>
    <sheetView showGridLines="0" zoomScaleNormal="100" zoomScaleSheetLayoutView="75" workbookViewId="0">
      <selection sqref="A1:S1"/>
    </sheetView>
  </sheetViews>
  <sheetFormatPr defaultColWidth="11.42578125" defaultRowHeight="12.75"/>
  <cols>
    <col min="1" max="1" width="5.7109375" style="45" customWidth="1"/>
    <col min="2" max="2" width="6.7109375" style="45" customWidth="1"/>
    <col min="3" max="3" width="2" style="45" customWidth="1"/>
    <col min="4" max="4" width="32.85546875" style="90" customWidth="1"/>
    <col min="5" max="5" width="13.7109375" style="90" bestFit="1" customWidth="1"/>
    <col min="6" max="6" width="2.28515625" style="90" customWidth="1"/>
    <col min="7" max="7" width="13.7109375" style="90" bestFit="1" customWidth="1"/>
    <col min="8" max="8" width="3.7109375" style="90" customWidth="1"/>
    <col min="9" max="9" width="13.7109375" style="90" bestFit="1" customWidth="1"/>
    <col min="10" max="10" width="3.42578125" style="90" customWidth="1"/>
    <col min="11" max="11" width="10.7109375" style="90" customWidth="1"/>
    <col min="12" max="13" width="3.7109375" style="90" customWidth="1"/>
    <col min="14" max="14" width="12.7109375" style="90" customWidth="1"/>
    <col min="15" max="15" width="1.7109375" style="45" bestFit="1" customWidth="1"/>
    <col min="16" max="16" width="12.7109375" style="45" customWidth="1"/>
    <col min="17" max="17" width="1.7109375" style="45" bestFit="1" customWidth="1"/>
    <col min="18" max="18" width="12.7109375" style="45" customWidth="1"/>
    <col min="19" max="19" width="1.7109375" style="45" bestFit="1" customWidth="1"/>
    <col min="20" max="20" width="3.7109375" style="45" customWidth="1"/>
    <col min="21" max="21" width="12.5703125" style="45" customWidth="1"/>
    <col min="22" max="16384" width="11.42578125" style="45"/>
  </cols>
  <sheetData>
    <row r="1" spans="1:21" s="49" customFormat="1" ht="15">
      <c r="A1" s="233" t="s">
        <v>132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99"/>
      <c r="U1" s="141" t="s">
        <v>183</v>
      </c>
    </row>
    <row r="2" spans="1:21" s="49" customFormat="1" ht="15">
      <c r="A2" s="233" t="s">
        <v>166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99"/>
      <c r="U2" s="99"/>
    </row>
    <row r="3" spans="1:21" s="49" customFormat="1" ht="15" customHeight="1">
      <c r="A3" s="233" t="s">
        <v>198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99"/>
      <c r="U3" s="99"/>
    </row>
    <row r="4" spans="1:21" s="52" customFormat="1" ht="6.95" customHeight="1" thickBo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1"/>
      <c r="U4" s="51"/>
    </row>
    <row r="5" spans="1:21" ht="6" customHeight="1"/>
    <row r="6" spans="1:21" ht="18" customHeight="1">
      <c r="E6" s="250" t="s">
        <v>142</v>
      </c>
      <c r="F6" s="250"/>
      <c r="G6" s="250"/>
      <c r="H6" s="250"/>
      <c r="I6" s="250"/>
      <c r="J6" s="250"/>
      <c r="K6" s="250"/>
      <c r="L6" s="250"/>
      <c r="N6" s="209" t="s">
        <v>143</v>
      </c>
      <c r="O6" s="249"/>
      <c r="P6" s="249"/>
      <c r="Q6" s="249"/>
      <c r="R6" s="249"/>
      <c r="S6" s="249"/>
    </row>
    <row r="7" spans="1:21" ht="6" customHeight="1">
      <c r="E7" s="142"/>
      <c r="F7" s="142"/>
      <c r="G7" s="142"/>
      <c r="H7" s="142"/>
      <c r="I7" s="142"/>
      <c r="J7" s="142"/>
      <c r="K7" s="142"/>
      <c r="L7" s="142"/>
      <c r="N7" s="91"/>
      <c r="O7" s="54"/>
      <c r="P7" s="54"/>
      <c r="Q7" s="54"/>
      <c r="R7" s="54"/>
      <c r="S7" s="54"/>
    </row>
    <row r="8" spans="1:21" ht="6" customHeight="1"/>
    <row r="9" spans="1:21" ht="26.25" customHeight="1">
      <c r="A9" s="230" t="s">
        <v>83</v>
      </c>
      <c r="B9" s="230"/>
      <c r="C9" s="230"/>
      <c r="D9" s="230"/>
      <c r="E9" s="212" t="s">
        <v>0</v>
      </c>
      <c r="F9" s="188"/>
      <c r="G9" s="243" t="s">
        <v>102</v>
      </c>
      <c r="H9" s="243"/>
      <c r="I9" s="243"/>
      <c r="J9" s="243"/>
      <c r="K9" s="243"/>
      <c r="L9" s="243"/>
      <c r="M9" s="188"/>
      <c r="N9" s="231" t="s">
        <v>0</v>
      </c>
      <c r="O9" s="231"/>
      <c r="P9" s="231" t="s">
        <v>102</v>
      </c>
      <c r="Q9" s="231"/>
      <c r="R9" s="231"/>
      <c r="S9" s="231"/>
      <c r="T9" s="102"/>
      <c r="U9" s="102"/>
    </row>
    <row r="10" spans="1:21" ht="6" customHeight="1">
      <c r="A10" s="230"/>
      <c r="B10" s="230"/>
      <c r="C10" s="230"/>
      <c r="D10" s="230"/>
      <c r="E10" s="212"/>
      <c r="F10" s="188"/>
      <c r="G10" s="93"/>
      <c r="H10" s="93"/>
      <c r="I10" s="93"/>
      <c r="J10" s="93"/>
      <c r="K10" s="93"/>
      <c r="L10" s="93"/>
      <c r="M10" s="94"/>
      <c r="N10" s="231"/>
      <c r="O10" s="231"/>
      <c r="P10" s="57"/>
      <c r="Q10" s="57"/>
      <c r="R10" s="57"/>
      <c r="S10" s="57"/>
      <c r="T10" s="58"/>
      <c r="U10" s="58"/>
    </row>
    <row r="11" spans="1:21" ht="6" customHeight="1">
      <c r="A11" s="230"/>
      <c r="B11" s="230"/>
      <c r="C11" s="230"/>
      <c r="D11" s="230"/>
      <c r="E11" s="212"/>
      <c r="F11" s="188"/>
      <c r="G11" s="94"/>
      <c r="H11" s="94"/>
      <c r="I11" s="94"/>
      <c r="J11" s="94"/>
      <c r="K11" s="94"/>
      <c r="L11" s="94"/>
      <c r="M11" s="94"/>
      <c r="N11" s="231"/>
      <c r="O11" s="231"/>
      <c r="P11" s="58"/>
      <c r="Q11" s="58"/>
      <c r="R11" s="58"/>
      <c r="S11" s="58"/>
      <c r="T11" s="58"/>
      <c r="U11" s="58"/>
    </row>
    <row r="12" spans="1:21" ht="14.25">
      <c r="A12" s="230"/>
      <c r="B12" s="230"/>
      <c r="C12" s="230"/>
      <c r="D12" s="230"/>
      <c r="E12" s="212"/>
      <c r="F12" s="188"/>
      <c r="G12" s="186" t="s">
        <v>160</v>
      </c>
      <c r="H12" s="186"/>
      <c r="I12" s="186" t="s">
        <v>159</v>
      </c>
      <c r="J12" s="186"/>
      <c r="K12" s="207" t="s">
        <v>29</v>
      </c>
      <c r="L12" s="207"/>
      <c r="M12" s="186"/>
      <c r="N12" s="231"/>
      <c r="O12" s="231"/>
      <c r="P12" s="207" t="s">
        <v>160</v>
      </c>
      <c r="Q12" s="232"/>
      <c r="R12" s="207" t="s">
        <v>159</v>
      </c>
      <c r="S12" s="232"/>
      <c r="T12" s="100"/>
      <c r="U12" s="100"/>
    </row>
    <row r="13" spans="1:21" s="55" customFormat="1" ht="6" customHeight="1">
      <c r="A13" s="54"/>
      <c r="B13" s="54"/>
      <c r="C13" s="54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54"/>
      <c r="P13" s="54"/>
      <c r="Q13" s="54"/>
      <c r="R13" s="54"/>
      <c r="S13" s="54"/>
    </row>
    <row r="14" spans="1:21" ht="6" customHeight="1"/>
    <row r="15" spans="1:21" ht="12.75" customHeight="1">
      <c r="A15" s="234" t="s">
        <v>0</v>
      </c>
      <c r="B15" s="234"/>
      <c r="C15" s="234"/>
      <c r="D15" s="234"/>
      <c r="K15" s="95"/>
      <c r="L15" s="95"/>
      <c r="M15" s="95"/>
      <c r="S15" s="59"/>
      <c r="T15" s="59"/>
      <c r="U15" s="59"/>
    </row>
    <row r="16" spans="1:21" ht="12.75" customHeight="1">
      <c r="A16" s="201"/>
      <c r="B16" s="201"/>
      <c r="C16" s="234" t="s">
        <v>32</v>
      </c>
      <c r="D16" s="234"/>
      <c r="E16" s="202">
        <v>763503</v>
      </c>
      <c r="F16" s="60" t="s">
        <v>184</v>
      </c>
      <c r="G16" s="60">
        <v>497065</v>
      </c>
      <c r="H16" s="60" t="s">
        <v>184</v>
      </c>
      <c r="I16" s="60">
        <v>265413</v>
      </c>
      <c r="J16" s="60" t="s">
        <v>184</v>
      </c>
      <c r="K16" s="60">
        <v>1028</v>
      </c>
      <c r="L16" s="47" t="s">
        <v>58</v>
      </c>
      <c r="M16" s="47"/>
      <c r="N16" s="61">
        <f>N17+N18</f>
        <v>100.00039292576454</v>
      </c>
      <c r="O16" s="47"/>
      <c r="P16" s="61">
        <f>P17+P18</f>
        <v>100</v>
      </c>
      <c r="Q16" s="61"/>
      <c r="R16" s="61">
        <f>R17+R18</f>
        <v>100</v>
      </c>
      <c r="S16" s="47"/>
      <c r="T16" s="47"/>
      <c r="U16" s="47"/>
    </row>
    <row r="17" spans="1:21">
      <c r="D17" s="90" t="s">
        <v>33</v>
      </c>
      <c r="E17" s="64">
        <v>474835</v>
      </c>
      <c r="F17" s="60" t="s">
        <v>184</v>
      </c>
      <c r="G17" s="64">
        <v>349954</v>
      </c>
      <c r="H17" s="64" t="s">
        <v>184</v>
      </c>
      <c r="I17" s="64">
        <v>124057</v>
      </c>
      <c r="J17" s="64" t="s">
        <v>184</v>
      </c>
      <c r="K17" s="64">
        <v>824</v>
      </c>
      <c r="L17" s="47" t="s">
        <v>58</v>
      </c>
      <c r="M17" s="47"/>
      <c r="N17" s="62">
        <f>E17/E$16*100</f>
        <v>62.191635134374067</v>
      </c>
      <c r="O17" s="47"/>
      <c r="P17" s="62">
        <f>G17/G$16*100</f>
        <v>70.404071902065127</v>
      </c>
      <c r="Q17" s="62"/>
      <c r="R17" s="62">
        <f>I17/I$16*100</f>
        <v>46.741116674767248</v>
      </c>
      <c r="S17" s="47"/>
      <c r="T17" s="47"/>
      <c r="U17" s="47"/>
    </row>
    <row r="18" spans="1:21">
      <c r="D18" s="90" t="s">
        <v>34</v>
      </c>
      <c r="E18" s="64">
        <v>288671</v>
      </c>
      <c r="F18" s="60" t="s">
        <v>184</v>
      </c>
      <c r="G18" s="64">
        <v>147111</v>
      </c>
      <c r="H18" s="64" t="s">
        <v>184</v>
      </c>
      <c r="I18" s="64">
        <v>141356</v>
      </c>
      <c r="J18" s="64" t="s">
        <v>184</v>
      </c>
      <c r="K18" s="64">
        <v>204</v>
      </c>
      <c r="L18" s="47" t="s">
        <v>58</v>
      </c>
      <c r="M18" s="47"/>
      <c r="N18" s="62">
        <f>E18/E$16*100</f>
        <v>37.808757791390477</v>
      </c>
      <c r="O18" s="47"/>
      <c r="P18" s="62">
        <f>G18/G$16*100</f>
        <v>29.595928097934877</v>
      </c>
      <c r="Q18" s="62"/>
      <c r="R18" s="62">
        <f>I18/I$16*100</f>
        <v>53.258883325232752</v>
      </c>
      <c r="S18" s="47"/>
      <c r="T18" s="47"/>
      <c r="U18" s="47"/>
    </row>
    <row r="19" spans="1:21">
      <c r="E19" s="64"/>
      <c r="F19" s="64"/>
      <c r="G19" s="64"/>
      <c r="H19" s="64"/>
      <c r="I19" s="64"/>
      <c r="J19" s="64"/>
      <c r="K19" s="64"/>
      <c r="L19" s="47"/>
      <c r="M19" s="47"/>
      <c r="N19" s="47"/>
      <c r="O19" s="47"/>
      <c r="P19" s="64"/>
      <c r="Q19" s="47"/>
      <c r="R19" s="108"/>
      <c r="S19" s="47"/>
      <c r="T19" s="47"/>
      <c r="U19" s="47"/>
    </row>
    <row r="20" spans="1:21" ht="12.75" customHeight="1">
      <c r="A20" s="201"/>
      <c r="B20" s="201"/>
      <c r="C20" s="234" t="s">
        <v>62</v>
      </c>
      <c r="D20" s="234"/>
      <c r="E20" s="202">
        <v>763503</v>
      </c>
      <c r="F20" s="60" t="s">
        <v>184</v>
      </c>
      <c r="G20" s="60">
        <v>497065</v>
      </c>
      <c r="H20" s="60" t="s">
        <v>184</v>
      </c>
      <c r="I20" s="60">
        <v>265413</v>
      </c>
      <c r="J20" s="60" t="s">
        <v>184</v>
      </c>
      <c r="K20" s="60">
        <v>1028</v>
      </c>
      <c r="L20" s="47" t="s">
        <v>58</v>
      </c>
      <c r="M20" s="47"/>
      <c r="N20" s="61">
        <f>SUM(N21:N25)</f>
        <v>100.00039322190298</v>
      </c>
      <c r="O20" s="109"/>
      <c r="P20" s="61">
        <f>SUM(P21:P25)</f>
        <v>100</v>
      </c>
      <c r="Q20" s="61"/>
      <c r="R20" s="61">
        <f>SUM(R21:R25)</f>
        <v>100</v>
      </c>
      <c r="S20" s="47"/>
      <c r="T20" s="47"/>
      <c r="U20" s="47"/>
    </row>
    <row r="21" spans="1:21">
      <c r="D21" s="90" t="s">
        <v>57</v>
      </c>
      <c r="E21" s="64">
        <v>12906</v>
      </c>
      <c r="F21" s="60" t="s">
        <v>184</v>
      </c>
      <c r="G21" s="64">
        <v>3382</v>
      </c>
      <c r="H21" s="64" t="s">
        <v>58</v>
      </c>
      <c r="I21" s="64">
        <v>9524</v>
      </c>
      <c r="J21" s="64" t="s">
        <v>184</v>
      </c>
      <c r="K21" s="96">
        <v>0</v>
      </c>
      <c r="M21" s="47"/>
      <c r="N21" s="62">
        <f>E21/(E$20-E$26)*100</f>
        <v>1.6916406266384247</v>
      </c>
      <c r="O21" s="47"/>
      <c r="P21" s="62">
        <f>G21/(G$20-G$26)*100</f>
        <v>0.68104883937759142</v>
      </c>
      <c r="Q21" s="62"/>
      <c r="R21" s="62">
        <f>I21/(I$20-I$26)*100</f>
        <v>3.5896817380029851</v>
      </c>
      <c r="S21" s="47"/>
      <c r="T21" s="47"/>
      <c r="U21" s="47"/>
    </row>
    <row r="22" spans="1:21">
      <c r="D22" s="90" t="s">
        <v>51</v>
      </c>
      <c r="E22" s="64">
        <v>100802</v>
      </c>
      <c r="F22" s="60" t="s">
        <v>184</v>
      </c>
      <c r="G22" s="64">
        <v>66071</v>
      </c>
      <c r="H22" s="64" t="s">
        <v>184</v>
      </c>
      <c r="I22" s="64">
        <v>34654</v>
      </c>
      <c r="J22" s="64" t="s">
        <v>184</v>
      </c>
      <c r="K22" s="64">
        <v>77</v>
      </c>
      <c r="L22" s="47" t="s">
        <v>58</v>
      </c>
      <c r="M22" s="47"/>
      <c r="N22" s="62">
        <f>E22/(E$20-E$26)*100</f>
        <v>13.212518088207537</v>
      </c>
      <c r="O22" s="47"/>
      <c r="P22" s="62">
        <f>G22/(G$20-G$26)*100</f>
        <v>13.305020066977185</v>
      </c>
      <c r="Q22" s="62"/>
      <c r="R22" s="62">
        <f t="shared" ref="R22:R25" si="0">I22/(I$20-I$26)*100</f>
        <v>13.061406021498891</v>
      </c>
      <c r="S22" s="47"/>
      <c r="T22" s="47"/>
      <c r="U22" s="47"/>
    </row>
    <row r="23" spans="1:21">
      <c r="D23" s="90" t="s">
        <v>52</v>
      </c>
      <c r="E23" s="64">
        <v>137312</v>
      </c>
      <c r="F23" s="60" t="s">
        <v>184</v>
      </c>
      <c r="G23" s="64">
        <v>98923</v>
      </c>
      <c r="H23" s="64" t="s">
        <v>184</v>
      </c>
      <c r="I23" s="64">
        <v>37776</v>
      </c>
      <c r="J23" s="64" t="s">
        <v>184</v>
      </c>
      <c r="K23" s="64">
        <v>613</v>
      </c>
      <c r="L23" s="47" t="s">
        <v>58</v>
      </c>
      <c r="M23" s="47"/>
      <c r="N23" s="62">
        <f>E23/(E$20-E$26)*100</f>
        <v>17.998028647526372</v>
      </c>
      <c r="O23" s="47"/>
      <c r="P23" s="62">
        <f>G23/(G$20-G$26)*100</f>
        <v>19.920577864503098</v>
      </c>
      <c r="Q23" s="62"/>
      <c r="R23" s="62">
        <f t="shared" si="0"/>
        <v>14.238116057832922</v>
      </c>
      <c r="S23" s="47"/>
      <c r="T23" s="47"/>
      <c r="U23" s="47"/>
    </row>
    <row r="24" spans="1:21">
      <c r="D24" s="90" t="s">
        <v>53</v>
      </c>
      <c r="E24" s="64">
        <v>188762</v>
      </c>
      <c r="F24" s="60" t="s">
        <v>184</v>
      </c>
      <c r="G24" s="64">
        <v>142796</v>
      </c>
      <c r="H24" s="64" t="s">
        <v>184</v>
      </c>
      <c r="I24" s="64">
        <v>45855</v>
      </c>
      <c r="J24" s="64" t="s">
        <v>184</v>
      </c>
      <c r="K24" s="64">
        <v>111</v>
      </c>
      <c r="L24" s="47" t="s">
        <v>58</v>
      </c>
      <c r="M24" s="47"/>
      <c r="N24" s="62">
        <f>E24/(E$20-E$26)*100</f>
        <v>24.741784283706984</v>
      </c>
      <c r="O24" s="47"/>
      <c r="P24" s="62">
        <f>G24/(G$20-G$26)*100</f>
        <v>28.755484940201821</v>
      </c>
      <c r="Q24" s="62"/>
      <c r="R24" s="62">
        <f t="shared" si="0"/>
        <v>17.283164226808786</v>
      </c>
      <c r="S24" s="47"/>
      <c r="T24" s="47"/>
      <c r="U24" s="47"/>
    </row>
    <row r="25" spans="1:21">
      <c r="D25" s="90" t="s">
        <v>63</v>
      </c>
      <c r="E25" s="64">
        <v>323149</v>
      </c>
      <c r="F25" s="60" t="s">
        <v>184</v>
      </c>
      <c r="G25" s="64">
        <v>185415</v>
      </c>
      <c r="H25" s="64" t="s">
        <v>184</v>
      </c>
      <c r="I25" s="64">
        <v>137507</v>
      </c>
      <c r="J25" s="64" t="s">
        <v>184</v>
      </c>
      <c r="K25" s="64">
        <v>227</v>
      </c>
      <c r="L25" s="47" t="s">
        <v>58</v>
      </c>
      <c r="M25" s="47"/>
      <c r="N25" s="62">
        <f>E25/(E$20-E$26)*100</f>
        <v>42.356421575823667</v>
      </c>
      <c r="O25" s="47"/>
      <c r="P25" s="62">
        <f>G25/(G$20-G$26)*100</f>
        <v>37.337868288940307</v>
      </c>
      <c r="Q25" s="62"/>
      <c r="R25" s="62">
        <f t="shared" si="0"/>
        <v>51.827631955856411</v>
      </c>
      <c r="S25" s="47" t="s">
        <v>141</v>
      </c>
      <c r="T25" s="47"/>
      <c r="U25" s="47"/>
    </row>
    <row r="26" spans="1:21">
      <c r="D26" s="90" t="s">
        <v>29</v>
      </c>
      <c r="E26" s="64">
        <v>575</v>
      </c>
      <c r="F26" s="64" t="s">
        <v>58</v>
      </c>
      <c r="G26" s="64">
        <v>478</v>
      </c>
      <c r="H26" s="64" t="s">
        <v>58</v>
      </c>
      <c r="I26" s="64">
        <v>97</v>
      </c>
      <c r="J26" s="64" t="s">
        <v>58</v>
      </c>
      <c r="K26" s="96">
        <v>0</v>
      </c>
      <c r="M26" s="47"/>
      <c r="N26" s="47"/>
      <c r="O26" s="47"/>
      <c r="P26" s="64"/>
      <c r="Q26" s="47"/>
      <c r="R26" s="64"/>
      <c r="S26" s="47" t="s">
        <v>141</v>
      </c>
      <c r="T26" s="47"/>
      <c r="U26" s="47"/>
    </row>
    <row r="27" spans="1:21">
      <c r="E27" s="64"/>
      <c r="F27" s="64"/>
      <c r="G27" s="64"/>
      <c r="H27" s="64"/>
      <c r="I27" s="64"/>
      <c r="J27" s="64"/>
      <c r="K27" s="64"/>
      <c r="L27" s="47"/>
      <c r="M27" s="47"/>
      <c r="N27" s="47"/>
      <c r="O27" s="47"/>
      <c r="P27" s="64"/>
      <c r="Q27" s="47"/>
      <c r="R27" s="64"/>
      <c r="S27" s="47"/>
      <c r="T27" s="47"/>
      <c r="U27" s="47"/>
    </row>
    <row r="28" spans="1:21" ht="12.75" customHeight="1">
      <c r="A28" s="201"/>
      <c r="B28" s="201"/>
      <c r="C28" s="234" t="s">
        <v>36</v>
      </c>
      <c r="D28" s="234"/>
      <c r="E28" s="202">
        <v>763503</v>
      </c>
      <c r="F28" s="60" t="s">
        <v>184</v>
      </c>
      <c r="G28" s="60">
        <v>497066</v>
      </c>
      <c r="H28" s="60" t="s">
        <v>184</v>
      </c>
      <c r="I28" s="60">
        <v>265414</v>
      </c>
      <c r="J28" s="60" t="s">
        <v>184</v>
      </c>
      <c r="K28" s="60">
        <v>1029</v>
      </c>
      <c r="L28" s="47" t="s">
        <v>58</v>
      </c>
      <c r="M28" s="47"/>
      <c r="N28" s="61">
        <f>SUM(N29:N34)</f>
        <v>100.00078773134683</v>
      </c>
      <c r="O28" s="109"/>
      <c r="P28" s="61">
        <f>SUM(P29:P34)</f>
        <v>100</v>
      </c>
      <c r="Q28" s="61"/>
      <c r="R28" s="61">
        <f>SUM(R29:R34)</f>
        <v>100</v>
      </c>
      <c r="S28" s="47" t="s">
        <v>141</v>
      </c>
      <c r="T28" s="47"/>
      <c r="U28" s="47"/>
    </row>
    <row r="29" spans="1:21">
      <c r="D29" s="90" t="s">
        <v>37</v>
      </c>
      <c r="E29" s="64">
        <v>31585</v>
      </c>
      <c r="F29" s="60" t="s">
        <v>184</v>
      </c>
      <c r="G29" s="64">
        <v>15171</v>
      </c>
      <c r="H29" s="64" t="s">
        <v>184</v>
      </c>
      <c r="I29" s="64">
        <v>15900</v>
      </c>
      <c r="J29" s="64" t="s">
        <v>184</v>
      </c>
      <c r="K29" s="64">
        <v>514</v>
      </c>
      <c r="L29" s="47" t="s">
        <v>58</v>
      </c>
      <c r="M29" s="47"/>
      <c r="N29" s="62">
        <f t="shared" ref="N29:N34" si="1">E29/(E$28-E$35)*100</f>
        <v>4.1467490983758291</v>
      </c>
      <c r="O29" s="47"/>
      <c r="P29" s="62">
        <f t="shared" ref="P29:P34" si="2">G29/(G$28-G$35)*100</f>
        <v>3.0582007595610352</v>
      </c>
      <c r="Q29" s="62"/>
      <c r="R29" s="62">
        <f>I29/(I$28-I$35)*100</f>
        <v>6.009479102886818</v>
      </c>
      <c r="S29" s="47" t="s">
        <v>141</v>
      </c>
      <c r="T29" s="47"/>
      <c r="U29" s="47"/>
    </row>
    <row r="30" spans="1:21">
      <c r="D30" s="90" t="s">
        <v>38</v>
      </c>
      <c r="E30" s="64">
        <v>68638</v>
      </c>
      <c r="F30" s="60" t="s">
        <v>184</v>
      </c>
      <c r="G30" s="64">
        <v>33670</v>
      </c>
      <c r="H30" s="64" t="s">
        <v>184</v>
      </c>
      <c r="I30" s="64">
        <v>34968</v>
      </c>
      <c r="J30" s="64" t="s">
        <v>184</v>
      </c>
      <c r="K30" s="96">
        <v>0</v>
      </c>
      <c r="M30" s="47"/>
      <c r="N30" s="62">
        <f t="shared" si="1"/>
        <v>9.0113840308475588</v>
      </c>
      <c r="O30" s="47"/>
      <c r="P30" s="62">
        <f t="shared" si="2"/>
        <v>6.7872664672348595</v>
      </c>
      <c r="Q30" s="62"/>
      <c r="R30" s="62">
        <f t="shared" ref="R30:R34" si="3">I30/(I$28-I$35)*100</f>
        <v>13.216318570424294</v>
      </c>
      <c r="S30" s="47" t="s">
        <v>141</v>
      </c>
      <c r="T30" s="47"/>
      <c r="U30" s="47"/>
    </row>
    <row r="31" spans="1:21">
      <c r="D31" s="90" t="s">
        <v>39</v>
      </c>
      <c r="E31" s="64">
        <v>117781</v>
      </c>
      <c r="F31" s="60" t="s">
        <v>184</v>
      </c>
      <c r="G31" s="64">
        <v>68701</v>
      </c>
      <c r="H31" s="64" t="s">
        <v>184</v>
      </c>
      <c r="I31" s="64">
        <v>49080</v>
      </c>
      <c r="J31" s="64" t="s">
        <v>184</v>
      </c>
      <c r="K31" s="96">
        <v>0</v>
      </c>
      <c r="M31" s="47"/>
      <c r="N31" s="62">
        <f t="shared" si="1"/>
        <v>15.463297627221895</v>
      </c>
      <c r="O31" s="47"/>
      <c r="P31" s="62">
        <f t="shared" si="2"/>
        <v>13.848886057781467</v>
      </c>
      <c r="Q31" s="62"/>
      <c r="R31" s="62">
        <f t="shared" si="3"/>
        <v>18.550014740231763</v>
      </c>
      <c r="S31" s="47" t="s">
        <v>141</v>
      </c>
      <c r="T31" s="47"/>
      <c r="U31" s="47"/>
    </row>
    <row r="32" spans="1:21">
      <c r="D32" s="90" t="s">
        <v>54</v>
      </c>
      <c r="E32" s="64">
        <v>190941</v>
      </c>
      <c r="F32" s="60" t="s">
        <v>184</v>
      </c>
      <c r="G32" s="64">
        <v>124571</v>
      </c>
      <c r="H32" s="64" t="s">
        <v>184</v>
      </c>
      <c r="I32" s="64">
        <v>66104</v>
      </c>
      <c r="J32" s="64" t="s">
        <v>184</v>
      </c>
      <c r="K32" s="64">
        <v>266</v>
      </c>
      <c r="L32" s="47" t="s">
        <v>58</v>
      </c>
      <c r="M32" s="47"/>
      <c r="N32" s="62">
        <f t="shared" si="1"/>
        <v>25.068368516478685</v>
      </c>
      <c r="O32" s="47"/>
      <c r="P32" s="62">
        <f t="shared" si="2"/>
        <v>25.111273272643707</v>
      </c>
      <c r="Q32" s="62"/>
      <c r="R32" s="62">
        <f t="shared" si="3"/>
        <v>24.984314881586805</v>
      </c>
      <c r="S32" s="47" t="s">
        <v>141</v>
      </c>
      <c r="T32" s="47"/>
      <c r="U32" s="47"/>
    </row>
    <row r="33" spans="2:21">
      <c r="D33" s="90" t="s">
        <v>127</v>
      </c>
      <c r="E33" s="64">
        <v>187065</v>
      </c>
      <c r="F33" s="60" t="s">
        <v>184</v>
      </c>
      <c r="G33" s="64">
        <v>134211</v>
      </c>
      <c r="H33" s="64" t="s">
        <v>184</v>
      </c>
      <c r="I33" s="64">
        <v>52698</v>
      </c>
      <c r="J33" s="64" t="s">
        <v>184</v>
      </c>
      <c r="K33" s="64">
        <v>156</v>
      </c>
      <c r="L33" s="47" t="s">
        <v>58</v>
      </c>
      <c r="M33" s="47"/>
      <c r="N33" s="62">
        <f t="shared" si="1"/>
        <v>24.559494066413627</v>
      </c>
      <c r="O33" s="47"/>
      <c r="P33" s="62">
        <f t="shared" si="2"/>
        <v>27.054523903595417</v>
      </c>
      <c r="Q33" s="62"/>
      <c r="R33" s="62">
        <f t="shared" si="3"/>
        <v>19.917454702133934</v>
      </c>
      <c r="S33" s="47" t="s">
        <v>141</v>
      </c>
      <c r="T33" s="47"/>
      <c r="U33" s="47"/>
    </row>
    <row r="34" spans="2:21">
      <c r="D34" s="90" t="s">
        <v>126</v>
      </c>
      <c r="E34" s="64">
        <v>165677</v>
      </c>
      <c r="F34" s="60" t="s">
        <v>184</v>
      </c>
      <c r="G34" s="64">
        <v>119752</v>
      </c>
      <c r="H34" s="64" t="s">
        <v>184</v>
      </c>
      <c r="I34" s="64">
        <v>45832</v>
      </c>
      <c r="J34" s="64" t="s">
        <v>184</v>
      </c>
      <c r="K34" s="64">
        <v>93</v>
      </c>
      <c r="L34" s="47" t="s">
        <v>58</v>
      </c>
      <c r="M34" s="47"/>
      <c r="N34" s="62">
        <f t="shared" si="1"/>
        <v>21.751494392009253</v>
      </c>
      <c r="O34" s="64"/>
      <c r="P34" s="62">
        <f t="shared" si="2"/>
        <v>24.139849539183512</v>
      </c>
      <c r="Q34" s="110"/>
      <c r="R34" s="62">
        <f t="shared" si="3"/>
        <v>17.322418002736391</v>
      </c>
      <c r="S34" s="47" t="s">
        <v>141</v>
      </c>
      <c r="T34" s="47"/>
      <c r="U34" s="47"/>
    </row>
    <row r="35" spans="2:21">
      <c r="D35" s="90" t="s">
        <v>29</v>
      </c>
      <c r="E35" s="64">
        <v>1822</v>
      </c>
      <c r="F35" s="64" t="s">
        <v>58</v>
      </c>
      <c r="G35" s="64">
        <v>990</v>
      </c>
      <c r="H35" s="64" t="s">
        <v>58</v>
      </c>
      <c r="I35" s="64">
        <v>832</v>
      </c>
      <c r="J35" s="64" t="s">
        <v>58</v>
      </c>
      <c r="K35" s="96">
        <v>0</v>
      </c>
      <c r="M35" s="47"/>
      <c r="N35" s="110" t="s">
        <v>144</v>
      </c>
      <c r="O35" s="121"/>
      <c r="P35" s="110" t="s">
        <v>144</v>
      </c>
      <c r="Q35" s="110"/>
      <c r="R35" s="110" t="s">
        <v>144</v>
      </c>
      <c r="S35" s="47"/>
      <c r="T35" s="47"/>
      <c r="U35" s="47"/>
    </row>
    <row r="36" spans="2:21">
      <c r="E36" s="64"/>
      <c r="F36" s="64"/>
      <c r="G36" s="64"/>
      <c r="H36" s="64"/>
      <c r="I36" s="64"/>
      <c r="J36" s="64"/>
      <c r="K36" s="64"/>
      <c r="L36" s="47"/>
      <c r="M36" s="47"/>
      <c r="N36" s="47"/>
      <c r="O36" s="47"/>
      <c r="P36" s="64"/>
      <c r="Q36" s="47"/>
      <c r="R36" s="64"/>
      <c r="S36" s="47" t="s">
        <v>141</v>
      </c>
      <c r="T36" s="47"/>
      <c r="U36" s="47"/>
    </row>
    <row r="37" spans="2:21">
      <c r="B37" s="234" t="s">
        <v>14</v>
      </c>
      <c r="C37" s="234"/>
      <c r="D37" s="234"/>
      <c r="L37" s="47"/>
      <c r="M37" s="47"/>
      <c r="N37" s="47"/>
      <c r="O37" s="47"/>
      <c r="P37" s="90"/>
      <c r="Q37" s="47"/>
      <c r="R37" s="90"/>
      <c r="S37" s="47" t="s">
        <v>141</v>
      </c>
      <c r="T37" s="47"/>
      <c r="U37" s="47"/>
    </row>
    <row r="38" spans="2:21">
      <c r="B38" s="201"/>
      <c r="C38" s="234" t="s">
        <v>32</v>
      </c>
      <c r="D38" s="234"/>
      <c r="E38" s="202">
        <v>142137</v>
      </c>
      <c r="F38" s="60" t="s">
        <v>184</v>
      </c>
      <c r="G38" s="60">
        <v>44368</v>
      </c>
      <c r="H38" s="60" t="s">
        <v>184</v>
      </c>
      <c r="I38" s="60">
        <v>97080</v>
      </c>
      <c r="J38" s="60" t="s">
        <v>184</v>
      </c>
      <c r="K38" s="60">
        <v>690</v>
      </c>
      <c r="L38" s="47" t="s">
        <v>58</v>
      </c>
      <c r="M38" s="47"/>
      <c r="N38" s="61">
        <f>N39+N40</f>
        <v>100.00070354657831</v>
      </c>
      <c r="O38" s="47"/>
      <c r="P38" s="61">
        <f>P39+P40</f>
        <v>100.00000000000001</v>
      </c>
      <c r="Q38" s="61"/>
      <c r="R38" s="61">
        <f>R39+R40</f>
        <v>100</v>
      </c>
      <c r="S38" s="47" t="s">
        <v>141</v>
      </c>
      <c r="T38" s="47"/>
      <c r="U38" s="47"/>
    </row>
    <row r="39" spans="2:21">
      <c r="D39" s="90" t="s">
        <v>33</v>
      </c>
      <c r="E39" s="64">
        <v>94025</v>
      </c>
      <c r="F39" s="60" t="s">
        <v>184</v>
      </c>
      <c r="G39" s="64">
        <v>37477</v>
      </c>
      <c r="H39" s="64" t="s">
        <v>184</v>
      </c>
      <c r="I39" s="64">
        <v>55858</v>
      </c>
      <c r="J39" s="64" t="s">
        <v>184</v>
      </c>
      <c r="K39" s="64">
        <v>690</v>
      </c>
      <c r="L39" s="47" t="s">
        <v>58</v>
      </c>
      <c r="M39" s="47"/>
      <c r="N39" s="62">
        <f>E39/(E$38-E$41)*100</f>
        <v>66.150967024771873</v>
      </c>
      <c r="O39" s="95"/>
      <c r="P39" s="62">
        <f>G39/(G$38-G$41)*100</f>
        <v>84.468535881716562</v>
      </c>
      <c r="Q39" s="62"/>
      <c r="R39" s="62">
        <f>I39/(I$38-I$41)*100</f>
        <v>57.538112896580138</v>
      </c>
      <c r="S39" s="47" t="s">
        <v>141</v>
      </c>
      <c r="T39" s="47"/>
      <c r="U39" s="47"/>
    </row>
    <row r="40" spans="2:21">
      <c r="D40" s="90" t="s">
        <v>34</v>
      </c>
      <c r="E40" s="64">
        <v>48113</v>
      </c>
      <c r="F40" s="60" t="s">
        <v>184</v>
      </c>
      <c r="G40" s="64">
        <v>6891</v>
      </c>
      <c r="H40" s="64" t="s">
        <v>184</v>
      </c>
      <c r="I40" s="64">
        <v>41222</v>
      </c>
      <c r="J40" s="64" t="s">
        <v>184</v>
      </c>
      <c r="K40" s="96">
        <v>0</v>
      </c>
      <c r="M40" s="47"/>
      <c r="N40" s="62">
        <f>E40/(E$38-E$41)*100</f>
        <v>33.849736521806427</v>
      </c>
      <c r="O40" s="95"/>
      <c r="P40" s="62">
        <f>G40/(G$38-G$41)*100</f>
        <v>15.531464118283447</v>
      </c>
      <c r="Q40" s="62"/>
      <c r="R40" s="62">
        <f>I40/(I$38-I$41)*100</f>
        <v>42.461887103419862</v>
      </c>
      <c r="S40" s="47" t="s">
        <v>141</v>
      </c>
      <c r="T40" s="47"/>
      <c r="U40" s="47"/>
    </row>
    <row r="41" spans="2:21">
      <c r="E41" s="64"/>
      <c r="F41" s="64"/>
      <c r="G41" s="64"/>
      <c r="H41" s="64"/>
      <c r="I41" s="64"/>
      <c r="J41" s="64"/>
      <c r="K41" s="64"/>
      <c r="L41" s="47"/>
      <c r="M41" s="47"/>
      <c r="N41" s="47"/>
      <c r="O41" s="47"/>
      <c r="P41" s="64"/>
      <c r="Q41" s="47"/>
      <c r="R41" s="108"/>
      <c r="S41" s="47" t="s">
        <v>141</v>
      </c>
      <c r="T41" s="47"/>
      <c r="U41" s="47"/>
    </row>
    <row r="42" spans="2:21">
      <c r="B42" s="201"/>
      <c r="C42" s="234" t="s">
        <v>62</v>
      </c>
      <c r="D42" s="234"/>
      <c r="E42" s="202">
        <v>142137</v>
      </c>
      <c r="F42" s="60" t="s">
        <v>184</v>
      </c>
      <c r="G42" s="60">
        <v>44369</v>
      </c>
      <c r="H42" s="60" t="s">
        <v>184</v>
      </c>
      <c r="I42" s="60">
        <v>97079</v>
      </c>
      <c r="J42" s="60" t="s">
        <v>184</v>
      </c>
      <c r="K42" s="60">
        <v>690</v>
      </c>
      <c r="L42" s="47" t="s">
        <v>58</v>
      </c>
      <c r="M42" s="47"/>
      <c r="N42" s="61">
        <f>SUM(N43:N47)</f>
        <v>100.00070354657831</v>
      </c>
      <c r="O42" s="109"/>
      <c r="P42" s="61">
        <f>SUM(P43:P47)</f>
        <v>100</v>
      </c>
      <c r="Q42" s="61"/>
      <c r="R42" s="61">
        <f>SUM(R43:R47)</f>
        <v>100</v>
      </c>
      <c r="S42" s="47" t="s">
        <v>141</v>
      </c>
      <c r="T42" s="47"/>
      <c r="U42" s="47"/>
    </row>
    <row r="43" spans="2:21">
      <c r="D43" s="90" t="s">
        <v>57</v>
      </c>
      <c r="E43" s="64">
        <v>5515</v>
      </c>
      <c r="F43" s="60" t="s">
        <v>184</v>
      </c>
      <c r="G43" s="64">
        <v>411</v>
      </c>
      <c r="H43" s="64" t="s">
        <v>58</v>
      </c>
      <c r="I43" s="64">
        <v>5104</v>
      </c>
      <c r="J43" s="64" t="s">
        <v>184</v>
      </c>
      <c r="K43" s="96">
        <v>0</v>
      </c>
      <c r="M43" s="47"/>
      <c r="N43" s="62">
        <f>E43/(E$42-E$48)*100</f>
        <v>3.8800593793312084</v>
      </c>
      <c r="O43" s="47"/>
      <c r="P43" s="62">
        <f>G43/(G$42-G$48)*100</f>
        <v>0.92632243232887834</v>
      </c>
      <c r="Q43" s="62"/>
      <c r="R43" s="62">
        <f>I43/(I$42-I$48)*100</f>
        <v>5.2575737286127788</v>
      </c>
      <c r="S43" s="47" t="s">
        <v>141</v>
      </c>
      <c r="T43" s="47"/>
      <c r="U43" s="47"/>
    </row>
    <row r="44" spans="2:21">
      <c r="D44" s="90" t="s">
        <v>51</v>
      </c>
      <c r="E44" s="64">
        <v>39194</v>
      </c>
      <c r="F44" s="60" t="s">
        <v>184</v>
      </c>
      <c r="G44" s="64">
        <v>16889</v>
      </c>
      <c r="H44" s="64" t="s">
        <v>184</v>
      </c>
      <c r="I44" s="64">
        <v>22228</v>
      </c>
      <c r="J44" s="64" t="s">
        <v>184</v>
      </c>
      <c r="K44" s="64">
        <v>77</v>
      </c>
      <c r="L44" s="47" t="s">
        <v>58</v>
      </c>
      <c r="M44" s="47"/>
      <c r="N44" s="62">
        <f>E44/(E$42-E$48)*100</f>
        <v>27.57480458993788</v>
      </c>
      <c r="O44" s="47"/>
      <c r="P44" s="62">
        <f>G44/(G$42-G$48)*100</f>
        <v>38.064865108521715</v>
      </c>
      <c r="Q44" s="62"/>
      <c r="R44" s="62">
        <f>I44/(I$42-I$48)*100</f>
        <v>22.896815995220386</v>
      </c>
      <c r="S44" s="47" t="s">
        <v>141</v>
      </c>
      <c r="T44" s="47"/>
      <c r="U44" s="47"/>
    </row>
    <row r="45" spans="2:21">
      <c r="D45" s="90" t="s">
        <v>52</v>
      </c>
      <c r="E45" s="64">
        <v>25401</v>
      </c>
      <c r="F45" s="60" t="s">
        <v>184</v>
      </c>
      <c r="G45" s="64">
        <v>8831</v>
      </c>
      <c r="H45" s="64" t="s">
        <v>184</v>
      </c>
      <c r="I45" s="64">
        <v>15957</v>
      </c>
      <c r="J45" s="64" t="s">
        <v>184</v>
      </c>
      <c r="K45" s="64">
        <v>613</v>
      </c>
      <c r="L45" s="47" t="s">
        <v>58</v>
      </c>
      <c r="M45" s="47"/>
      <c r="N45" s="62">
        <f>E45/(E$42-E$48)*100</f>
        <v>17.870786635429198</v>
      </c>
      <c r="O45" s="47"/>
      <c r="P45" s="62">
        <f>G45/(G$42-G$48)*100</f>
        <v>19.90353625278911</v>
      </c>
      <c r="Q45" s="62"/>
      <c r="R45" s="62">
        <f>I45/(I$42-I$48)*100</f>
        <v>16.437128524191639</v>
      </c>
      <c r="S45" s="47" t="s">
        <v>141</v>
      </c>
      <c r="T45" s="47"/>
      <c r="U45" s="47"/>
    </row>
    <row r="46" spans="2:21">
      <c r="D46" s="90" t="s">
        <v>53</v>
      </c>
      <c r="E46" s="64">
        <v>22947</v>
      </c>
      <c r="F46" s="60" t="s">
        <v>184</v>
      </c>
      <c r="G46" s="64">
        <v>7014</v>
      </c>
      <c r="H46" s="64" t="s">
        <v>184</v>
      </c>
      <c r="I46" s="64">
        <v>15933</v>
      </c>
      <c r="J46" s="64" t="s">
        <v>184</v>
      </c>
      <c r="K46" s="96">
        <v>0</v>
      </c>
      <c r="M46" s="47"/>
      <c r="N46" s="62">
        <f>E46/(E$42-E$48)*100</f>
        <v>16.144283332278015</v>
      </c>
      <c r="O46" s="47"/>
      <c r="P46" s="62">
        <f>G46/(G$42-G$48)*100</f>
        <v>15.80833464806509</v>
      </c>
      <c r="Q46" s="62"/>
      <c r="R46" s="62">
        <f>I46/(I$42-I$48)*100</f>
        <v>16.412406390671517</v>
      </c>
      <c r="S46" s="47" t="s">
        <v>141</v>
      </c>
      <c r="T46" s="47"/>
      <c r="U46" s="47"/>
    </row>
    <row r="47" spans="2:21">
      <c r="D47" s="90" t="s">
        <v>63</v>
      </c>
      <c r="E47" s="64">
        <v>49081</v>
      </c>
      <c r="F47" s="60" t="s">
        <v>184</v>
      </c>
      <c r="G47" s="64">
        <v>11224</v>
      </c>
      <c r="H47" s="64" t="s">
        <v>184</v>
      </c>
      <c r="I47" s="64">
        <v>37857</v>
      </c>
      <c r="J47" s="64" t="s">
        <v>184</v>
      </c>
      <c r="K47" s="96">
        <v>0</v>
      </c>
      <c r="M47" s="47"/>
      <c r="N47" s="62">
        <f>E47/(E$42-E$48)*100</f>
        <v>34.530769609602004</v>
      </c>
      <c r="O47" s="47"/>
      <c r="P47" s="62">
        <f>G47/(G$42-G$48)*100</f>
        <v>25.296941558295206</v>
      </c>
      <c r="Q47" s="62"/>
      <c r="R47" s="62">
        <f>I47/(I$42-I$48)*100</f>
        <v>38.996075361303681</v>
      </c>
      <c r="S47" s="47" t="s">
        <v>141</v>
      </c>
      <c r="T47" s="47"/>
      <c r="U47" s="47"/>
    </row>
    <row r="48" spans="2:21">
      <c r="D48" s="90" t="s">
        <v>29</v>
      </c>
      <c r="E48" s="64">
        <v>0</v>
      </c>
      <c r="F48" s="64"/>
      <c r="G48" s="64">
        <v>0</v>
      </c>
      <c r="H48" s="64"/>
      <c r="I48" s="64">
        <v>0</v>
      </c>
      <c r="J48" s="64"/>
      <c r="K48" s="64">
        <v>0</v>
      </c>
      <c r="L48" s="47"/>
      <c r="M48" s="47"/>
      <c r="N48" s="61"/>
      <c r="O48" s="47"/>
      <c r="P48" s="64"/>
      <c r="Q48" s="47"/>
      <c r="R48" s="64"/>
      <c r="S48" s="47" t="s">
        <v>141</v>
      </c>
      <c r="T48" s="47"/>
      <c r="U48" s="47"/>
    </row>
    <row r="49" spans="2:21">
      <c r="E49" s="64"/>
      <c r="F49" s="64"/>
      <c r="G49" s="64"/>
      <c r="H49" s="64"/>
      <c r="I49" s="64"/>
      <c r="J49" s="64"/>
      <c r="K49" s="64"/>
      <c r="L49" s="47"/>
      <c r="M49" s="47"/>
      <c r="N49" s="61"/>
      <c r="O49" s="47"/>
      <c r="P49" s="64"/>
      <c r="Q49" s="47"/>
      <c r="R49" s="64"/>
      <c r="S49" s="47"/>
      <c r="T49" s="47"/>
      <c r="U49" s="47"/>
    </row>
    <row r="50" spans="2:21">
      <c r="B50" s="201"/>
      <c r="C50" s="234" t="s">
        <v>36</v>
      </c>
      <c r="D50" s="234"/>
      <c r="E50" s="202">
        <v>142137</v>
      </c>
      <c r="F50" s="60" t="s">
        <v>184</v>
      </c>
      <c r="G50" s="60">
        <v>44368</v>
      </c>
      <c r="H50" s="60" t="s">
        <v>184</v>
      </c>
      <c r="I50" s="60">
        <v>97080</v>
      </c>
      <c r="J50" s="60" t="s">
        <v>184</v>
      </c>
      <c r="K50" s="60">
        <v>691</v>
      </c>
      <c r="L50" s="47" t="s">
        <v>58</v>
      </c>
      <c r="M50" s="47"/>
      <c r="N50" s="61">
        <f>SUM(N51:N56)</f>
        <v>100.00140988044215</v>
      </c>
      <c r="O50" s="109"/>
      <c r="P50" s="61">
        <f>SUM(P51:P56)</f>
        <v>100</v>
      </c>
      <c r="Q50" s="61"/>
      <c r="R50" s="61">
        <f>SUM(R51:R56)</f>
        <v>100</v>
      </c>
      <c r="S50" s="47" t="s">
        <v>141</v>
      </c>
      <c r="T50" s="47"/>
      <c r="U50" s="47"/>
    </row>
    <row r="51" spans="2:21">
      <c r="D51" s="90" t="s">
        <v>37</v>
      </c>
      <c r="E51" s="64">
        <v>8413</v>
      </c>
      <c r="F51" s="64" t="s">
        <v>184</v>
      </c>
      <c r="G51" s="64">
        <v>1561</v>
      </c>
      <c r="H51" s="64" t="s">
        <v>58</v>
      </c>
      <c r="I51" s="64">
        <v>6338</v>
      </c>
      <c r="J51" s="64" t="s">
        <v>184</v>
      </c>
      <c r="K51" s="64">
        <v>514</v>
      </c>
      <c r="L51" s="47" t="s">
        <v>58</v>
      </c>
      <c r="M51" s="47"/>
      <c r="N51" s="62">
        <f t="shared" ref="N51:N56" si="4">E51/(E$50-E$57)*100</f>
        <v>5.9306620798556278</v>
      </c>
      <c r="O51" s="47"/>
      <c r="P51" s="62">
        <f t="shared" ref="P51:P56" si="5">G51/(G$50-G$57)*100</f>
        <v>3.5235429551713242</v>
      </c>
      <c r="Q51" s="62"/>
      <c r="R51" s="62">
        <f>I51/(I$50-I$57)*100</f>
        <v>6.5431270324678676</v>
      </c>
      <c r="S51" s="47" t="s">
        <v>141</v>
      </c>
      <c r="T51" s="47"/>
      <c r="U51" s="47"/>
    </row>
    <row r="52" spans="2:21">
      <c r="D52" s="90" t="s">
        <v>38</v>
      </c>
      <c r="E52" s="64">
        <v>14938</v>
      </c>
      <c r="F52" s="64" t="s">
        <v>184</v>
      </c>
      <c r="G52" s="64">
        <v>4901</v>
      </c>
      <c r="H52" s="64" t="s">
        <v>58</v>
      </c>
      <c r="I52" s="64">
        <v>10037</v>
      </c>
      <c r="J52" s="64" t="s">
        <v>184</v>
      </c>
      <c r="K52" s="96">
        <v>0</v>
      </c>
      <c r="M52" s="47"/>
      <c r="N52" s="62">
        <f t="shared" si="4"/>
        <v>10.530397022332506</v>
      </c>
      <c r="O52" s="47"/>
      <c r="P52" s="62">
        <f t="shared" si="5"/>
        <v>11.062705972642318</v>
      </c>
      <c r="Q52" s="62"/>
      <c r="R52" s="62">
        <f t="shared" ref="R52:R56" si="6">I52/(I$50-I$57)*100</f>
        <v>10.3618438032313</v>
      </c>
      <c r="S52" s="47" t="s">
        <v>141</v>
      </c>
      <c r="T52" s="47"/>
      <c r="U52" s="47"/>
    </row>
    <row r="53" spans="2:21">
      <c r="D53" s="90" t="s">
        <v>39</v>
      </c>
      <c r="E53" s="64">
        <v>22367</v>
      </c>
      <c r="F53" s="64" t="s">
        <v>184</v>
      </c>
      <c r="G53" s="64">
        <v>5948</v>
      </c>
      <c r="H53" s="64" t="s">
        <v>184</v>
      </c>
      <c r="I53" s="64">
        <v>16419</v>
      </c>
      <c r="J53" s="64" t="s">
        <v>184</v>
      </c>
      <c r="K53" s="96">
        <v>0</v>
      </c>
      <c r="M53" s="47"/>
      <c r="N53" s="62">
        <f t="shared" si="4"/>
        <v>15.76739792465599</v>
      </c>
      <c r="O53" s="47"/>
      <c r="P53" s="62">
        <f t="shared" si="5"/>
        <v>13.426030427520203</v>
      </c>
      <c r="Q53" s="62"/>
      <c r="R53" s="62">
        <f t="shared" si="6"/>
        <v>16.950394879471428</v>
      </c>
      <c r="S53" s="47" t="s">
        <v>141</v>
      </c>
      <c r="T53" s="47"/>
      <c r="U53" s="47"/>
    </row>
    <row r="54" spans="2:21">
      <c r="D54" s="90" t="s">
        <v>54</v>
      </c>
      <c r="E54" s="64">
        <v>38081</v>
      </c>
      <c r="F54" s="60" t="s">
        <v>184</v>
      </c>
      <c r="G54" s="64">
        <v>14560</v>
      </c>
      <c r="H54" s="64" t="s">
        <v>184</v>
      </c>
      <c r="I54" s="64">
        <v>23389</v>
      </c>
      <c r="J54" s="64" t="s">
        <v>184</v>
      </c>
      <c r="K54" s="64">
        <v>132</v>
      </c>
      <c r="L54" s="47" t="s">
        <v>58</v>
      </c>
      <c r="M54" s="47"/>
      <c r="N54" s="62">
        <f t="shared" si="4"/>
        <v>26.844828558538236</v>
      </c>
      <c r="O54" s="47"/>
      <c r="P54" s="62">
        <f t="shared" si="5"/>
        <v>32.865333393526249</v>
      </c>
      <c r="Q54" s="62"/>
      <c r="R54" s="62">
        <f t="shared" si="6"/>
        <v>24.145976358849946</v>
      </c>
      <c r="S54" s="47" t="s">
        <v>141</v>
      </c>
      <c r="T54" s="47"/>
      <c r="U54" s="47"/>
    </row>
    <row r="55" spans="2:21">
      <c r="D55" s="90" t="s">
        <v>125</v>
      </c>
      <c r="E55" s="64">
        <v>32581</v>
      </c>
      <c r="F55" s="64" t="s">
        <v>184</v>
      </c>
      <c r="G55" s="64">
        <v>13591</v>
      </c>
      <c r="H55" s="64" t="s">
        <v>184</v>
      </c>
      <c r="I55" s="64">
        <v>18945</v>
      </c>
      <c r="J55" s="64" t="s">
        <v>184</v>
      </c>
      <c r="K55" s="64">
        <v>45</v>
      </c>
      <c r="L55" s="47" t="s">
        <v>58</v>
      </c>
      <c r="M55" s="47"/>
      <c r="N55" s="62">
        <f t="shared" si="4"/>
        <v>22.967657342657343</v>
      </c>
      <c r="O55" s="47"/>
      <c r="P55" s="62">
        <f t="shared" si="5"/>
        <v>30.678073224685114</v>
      </c>
      <c r="Q55" s="62"/>
      <c r="R55" s="62">
        <f t="shared" si="6"/>
        <v>19.558147937851651</v>
      </c>
      <c r="S55" s="47" t="s">
        <v>141</v>
      </c>
      <c r="T55" s="47"/>
      <c r="U55" s="47"/>
    </row>
    <row r="56" spans="2:21">
      <c r="D56" s="90" t="s">
        <v>126</v>
      </c>
      <c r="E56" s="64">
        <v>25478</v>
      </c>
      <c r="F56" s="64" t="s">
        <v>184</v>
      </c>
      <c r="G56" s="64">
        <v>3741</v>
      </c>
      <c r="H56" s="64" t="s">
        <v>58</v>
      </c>
      <c r="I56" s="64">
        <v>21737</v>
      </c>
      <c r="J56" s="64" t="s">
        <v>184</v>
      </c>
      <c r="K56" s="96">
        <v>0</v>
      </c>
      <c r="M56" s="47"/>
      <c r="N56" s="62">
        <f t="shared" si="4"/>
        <v>17.960466952402438</v>
      </c>
      <c r="O56" s="64"/>
      <c r="P56" s="62">
        <f t="shared" si="5"/>
        <v>8.4443140264547871</v>
      </c>
      <c r="Q56" s="110"/>
      <c r="R56" s="62">
        <f t="shared" si="6"/>
        <v>22.440509988127808</v>
      </c>
      <c r="S56" s="47" t="s">
        <v>141</v>
      </c>
      <c r="T56" s="47"/>
      <c r="U56" s="47"/>
    </row>
    <row r="57" spans="2:21">
      <c r="D57" s="90" t="s">
        <v>29</v>
      </c>
      <c r="E57" s="64">
        <v>281</v>
      </c>
      <c r="F57" s="64" t="s">
        <v>58</v>
      </c>
      <c r="G57" s="64">
        <v>66</v>
      </c>
      <c r="H57" s="64" t="s">
        <v>58</v>
      </c>
      <c r="I57" s="64">
        <v>215</v>
      </c>
      <c r="J57" s="64" t="s">
        <v>58</v>
      </c>
      <c r="K57" s="96">
        <v>0</v>
      </c>
      <c r="M57" s="47"/>
      <c r="N57" s="110" t="s">
        <v>144</v>
      </c>
      <c r="O57" s="121"/>
      <c r="P57" s="110" t="s">
        <v>144</v>
      </c>
      <c r="Q57" s="110"/>
      <c r="R57" s="110" t="s">
        <v>144</v>
      </c>
      <c r="S57" s="47"/>
      <c r="T57" s="47"/>
      <c r="U57" s="47"/>
    </row>
    <row r="58" spans="2:21">
      <c r="E58" s="64"/>
      <c r="F58" s="64"/>
      <c r="G58" s="64"/>
      <c r="H58" s="64"/>
      <c r="I58" s="64"/>
      <c r="J58" s="64"/>
      <c r="K58" s="64"/>
      <c r="L58" s="47"/>
      <c r="M58" s="47"/>
      <c r="N58" s="47"/>
      <c r="O58" s="47"/>
      <c r="P58" s="64"/>
      <c r="Q58" s="47"/>
      <c r="R58" s="64"/>
      <c r="S58" s="47" t="s">
        <v>141</v>
      </c>
      <c r="T58" s="47"/>
      <c r="U58" s="47"/>
    </row>
    <row r="59" spans="2:21">
      <c r="B59" s="234" t="s">
        <v>95</v>
      </c>
      <c r="C59" s="234"/>
      <c r="D59" s="234"/>
      <c r="L59" s="47"/>
      <c r="M59" s="47"/>
      <c r="N59" s="47"/>
      <c r="O59" s="47"/>
      <c r="P59" s="90"/>
      <c r="Q59" s="47"/>
      <c r="R59" s="90"/>
      <c r="S59" s="47" t="s">
        <v>141</v>
      </c>
      <c r="T59" s="47"/>
      <c r="U59" s="47"/>
    </row>
    <row r="60" spans="2:21">
      <c r="B60" s="201"/>
      <c r="C60" s="234" t="s">
        <v>32</v>
      </c>
      <c r="D60" s="234"/>
      <c r="E60" s="60">
        <v>621366</v>
      </c>
      <c r="F60" s="60" t="s">
        <v>184</v>
      </c>
      <c r="G60" s="60">
        <v>452697</v>
      </c>
      <c r="H60" s="60" t="s">
        <v>184</v>
      </c>
      <c r="I60" s="60">
        <v>168333</v>
      </c>
      <c r="J60" s="60" t="s">
        <v>184</v>
      </c>
      <c r="K60" s="60">
        <v>338</v>
      </c>
      <c r="L60" s="47" t="s">
        <v>58</v>
      </c>
      <c r="M60" s="47"/>
      <c r="N60" s="132">
        <f>N61+N62</f>
        <v>100.0003218714896</v>
      </c>
      <c r="O60" s="133"/>
      <c r="P60" s="132">
        <f>P61+P62</f>
        <v>100</v>
      </c>
      <c r="Q60" s="132"/>
      <c r="R60" s="132">
        <f>R61+R62</f>
        <v>100</v>
      </c>
      <c r="S60" s="47" t="s">
        <v>141</v>
      </c>
      <c r="T60" s="47"/>
      <c r="U60" s="47"/>
    </row>
    <row r="61" spans="2:21">
      <c r="D61" s="90" t="s">
        <v>33</v>
      </c>
      <c r="E61" s="64">
        <v>380810</v>
      </c>
      <c r="F61" s="60" t="s">
        <v>184</v>
      </c>
      <c r="G61" s="64">
        <v>312477</v>
      </c>
      <c r="H61" s="64" t="s">
        <v>184</v>
      </c>
      <c r="I61" s="64">
        <v>68199</v>
      </c>
      <c r="J61" s="64" t="s">
        <v>184</v>
      </c>
      <c r="K61" s="64">
        <v>134</v>
      </c>
      <c r="L61" s="47" t="s">
        <v>58</v>
      </c>
      <c r="M61" s="47"/>
      <c r="N61" s="62">
        <f>E61/(E$60-E$63)*100</f>
        <v>61.285940975206245</v>
      </c>
      <c r="O61" s="95"/>
      <c r="P61" s="62">
        <f>G61/(G$60-G$63)*100</f>
        <v>69.025639666266841</v>
      </c>
      <c r="Q61" s="62"/>
      <c r="R61" s="62">
        <f>I61/(I$60-I$63)*100</f>
        <v>40.514337652153763</v>
      </c>
      <c r="S61" s="47" t="s">
        <v>141</v>
      </c>
      <c r="T61" s="47"/>
      <c r="U61" s="47"/>
    </row>
    <row r="62" spans="2:21">
      <c r="D62" s="90" t="s">
        <v>34</v>
      </c>
      <c r="E62" s="64">
        <v>240558</v>
      </c>
      <c r="F62" s="60" t="s">
        <v>184</v>
      </c>
      <c r="G62" s="64">
        <v>140220</v>
      </c>
      <c r="H62" s="64" t="s">
        <v>184</v>
      </c>
      <c r="I62" s="64">
        <v>100134</v>
      </c>
      <c r="J62" s="64" t="s">
        <v>184</v>
      </c>
      <c r="K62" s="64">
        <v>204</v>
      </c>
      <c r="L62" s="47" t="s">
        <v>58</v>
      </c>
      <c r="M62" s="47"/>
      <c r="N62" s="62">
        <f>E62/(E$60-E$63)*100</f>
        <v>38.714380896283352</v>
      </c>
      <c r="O62" s="95"/>
      <c r="P62" s="62">
        <f>G62/(G$60-G$63)*100</f>
        <v>30.974360333733159</v>
      </c>
      <c r="Q62" s="62"/>
      <c r="R62" s="62">
        <f>I62/(I$60-I$63)*100</f>
        <v>59.485662347846237</v>
      </c>
      <c r="S62" s="47" t="s">
        <v>141</v>
      </c>
      <c r="T62" s="47"/>
      <c r="U62" s="47"/>
    </row>
    <row r="63" spans="2:21">
      <c r="E63" s="64"/>
      <c r="F63" s="64"/>
      <c r="G63" s="64"/>
      <c r="H63" s="64"/>
      <c r="I63" s="64"/>
      <c r="J63" s="64"/>
      <c r="K63" s="64"/>
      <c r="L63" s="47"/>
      <c r="M63" s="47"/>
      <c r="N63" s="47"/>
      <c r="O63" s="47"/>
      <c r="P63" s="64"/>
      <c r="Q63" s="47"/>
      <c r="R63" s="108"/>
      <c r="S63" s="47" t="s">
        <v>141</v>
      </c>
      <c r="T63" s="47"/>
      <c r="U63" s="47"/>
    </row>
    <row r="64" spans="2:21">
      <c r="B64" s="201"/>
      <c r="C64" s="234" t="s">
        <v>62</v>
      </c>
      <c r="D64" s="234"/>
      <c r="E64" s="60">
        <v>621366</v>
      </c>
      <c r="F64" s="60" t="s">
        <v>184</v>
      </c>
      <c r="G64" s="60">
        <v>452696</v>
      </c>
      <c r="H64" s="60" t="s">
        <v>184</v>
      </c>
      <c r="I64" s="60">
        <v>168334</v>
      </c>
      <c r="J64" s="60" t="s">
        <v>184</v>
      </c>
      <c r="K64" s="60">
        <v>338</v>
      </c>
      <c r="L64" s="47" t="s">
        <v>58</v>
      </c>
      <c r="M64" s="47"/>
      <c r="N64" s="61">
        <f>SUM(N65:N69)</f>
        <v>100.00032216961908</v>
      </c>
      <c r="O64" s="109"/>
      <c r="P64" s="61">
        <f>SUM(P65:P69)</f>
        <v>100</v>
      </c>
      <c r="Q64" s="61"/>
      <c r="R64" s="61">
        <f>SUM(R65:R69)</f>
        <v>100</v>
      </c>
      <c r="S64" s="47" t="s">
        <v>141</v>
      </c>
      <c r="T64" s="47"/>
      <c r="U64" s="47"/>
    </row>
    <row r="65" spans="1:21">
      <c r="D65" s="90" t="s">
        <v>57</v>
      </c>
      <c r="E65" s="64">
        <v>7391</v>
      </c>
      <c r="F65" s="60" t="s">
        <v>184</v>
      </c>
      <c r="G65" s="64">
        <v>2971</v>
      </c>
      <c r="H65" s="64" t="s">
        <v>58</v>
      </c>
      <c r="I65" s="64">
        <v>4420</v>
      </c>
      <c r="J65" s="64" t="s">
        <v>58</v>
      </c>
      <c r="K65" s="96">
        <v>0</v>
      </c>
      <c r="M65" s="47"/>
      <c r="N65" s="62">
        <f>E65/(E$64-E$70)*100</f>
        <v>1.1905778273203058</v>
      </c>
      <c r="O65" s="47"/>
      <c r="P65" s="62">
        <f>G65/(G$64-G$70)*100</f>
        <v>0.65698402098103126</v>
      </c>
      <c r="Q65" s="62"/>
      <c r="R65" s="62">
        <f>I65/(I$64-I$70)*100</f>
        <v>2.6272460873648482</v>
      </c>
      <c r="S65" s="47" t="s">
        <v>141</v>
      </c>
      <c r="T65" s="47"/>
      <c r="U65" s="47"/>
    </row>
    <row r="66" spans="1:21">
      <c r="D66" s="90" t="s">
        <v>51</v>
      </c>
      <c r="E66" s="64">
        <v>61608</v>
      </c>
      <c r="F66" s="60" t="s">
        <v>184</v>
      </c>
      <c r="G66" s="64">
        <v>49182</v>
      </c>
      <c r="H66" s="64" t="s">
        <v>184</v>
      </c>
      <c r="I66" s="64">
        <v>12426</v>
      </c>
      <c r="J66" s="64" t="s">
        <v>184</v>
      </c>
      <c r="K66" s="96">
        <v>0</v>
      </c>
      <c r="M66" s="47"/>
      <c r="N66" s="62">
        <f>E66/(E$64-E$70)*100</f>
        <v>9.9241129462250584</v>
      </c>
      <c r="O66" s="47"/>
      <c r="P66" s="62">
        <f>G66/(G$64-G$70)*100</f>
        <v>10.875728078050852</v>
      </c>
      <c r="Q66" s="62"/>
      <c r="R66" s="62">
        <f t="shared" ref="R66:R69" si="7">I66/(I$64-I$70)*100</f>
        <v>7.3860090229854318</v>
      </c>
      <c r="S66" s="47" t="s">
        <v>141</v>
      </c>
      <c r="T66" s="47"/>
      <c r="U66" s="47"/>
    </row>
    <row r="67" spans="1:21">
      <c r="D67" s="90" t="s">
        <v>52</v>
      </c>
      <c r="E67" s="64">
        <v>111911</v>
      </c>
      <c r="F67" s="60" t="s">
        <v>184</v>
      </c>
      <c r="G67" s="64">
        <v>90092</v>
      </c>
      <c r="H67" s="64" t="s">
        <v>184</v>
      </c>
      <c r="I67" s="64">
        <v>21819</v>
      </c>
      <c r="J67" s="64" t="s">
        <v>184</v>
      </c>
      <c r="K67" s="96">
        <v>0</v>
      </c>
      <c r="M67" s="47"/>
      <c r="N67" s="62">
        <f>E67/(E$64-E$70)*100</f>
        <v>18.027162120584865</v>
      </c>
      <c r="O67" s="47"/>
      <c r="P67" s="62">
        <f>G67/(G$64-G$70)*100</f>
        <v>19.922249888328196</v>
      </c>
      <c r="Q67" s="62"/>
      <c r="R67" s="62">
        <f>I67/(I$64-I$70)*100</f>
        <v>12.969204158419373</v>
      </c>
      <c r="S67" s="47" t="s">
        <v>141</v>
      </c>
      <c r="T67" s="47"/>
      <c r="U67" s="47"/>
    </row>
    <row r="68" spans="1:21">
      <c r="D68" s="90" t="s">
        <v>53</v>
      </c>
      <c r="E68" s="64">
        <v>165815</v>
      </c>
      <c r="F68" s="60" t="s">
        <v>184</v>
      </c>
      <c r="G68" s="64">
        <v>135782</v>
      </c>
      <c r="H68" s="64" t="s">
        <v>184</v>
      </c>
      <c r="I68" s="64">
        <v>29922</v>
      </c>
      <c r="J68" s="64" t="s">
        <v>184</v>
      </c>
      <c r="K68" s="64">
        <v>111</v>
      </c>
      <c r="L68" s="47" t="s">
        <v>58</v>
      </c>
      <c r="M68" s="47"/>
      <c r="N68" s="62">
        <f>E68/(E$64-E$70)*100</f>
        <v>26.710277694103169</v>
      </c>
      <c r="O68" s="47"/>
      <c r="P68" s="62">
        <f>G68/(G$64-G$70)*100</f>
        <v>30.025784024519147</v>
      </c>
      <c r="Q68" s="62"/>
      <c r="R68" s="62">
        <f t="shared" si="7"/>
        <v>17.785623852065836</v>
      </c>
      <c r="S68" s="47" t="s">
        <v>141</v>
      </c>
      <c r="T68" s="47"/>
      <c r="U68" s="47"/>
    </row>
    <row r="69" spans="1:21">
      <c r="D69" s="90" t="s">
        <v>63</v>
      </c>
      <c r="E69" s="64">
        <v>274068</v>
      </c>
      <c r="F69" s="60" t="s">
        <v>184</v>
      </c>
      <c r="G69" s="64">
        <v>174191</v>
      </c>
      <c r="H69" s="64" t="s">
        <v>184</v>
      </c>
      <c r="I69" s="64">
        <v>99650</v>
      </c>
      <c r="J69" s="64" t="s">
        <v>184</v>
      </c>
      <c r="K69" s="64">
        <v>227</v>
      </c>
      <c r="L69" s="47" t="s">
        <v>58</v>
      </c>
      <c r="M69" s="47"/>
      <c r="N69" s="62">
        <f>E69/(E$64-E$70)*100</f>
        <v>44.148191581385682</v>
      </c>
      <c r="O69" s="47"/>
      <c r="P69" s="62">
        <f>G69/(G$64-G$70)*100</f>
        <v>38.519253988120774</v>
      </c>
      <c r="Q69" s="62"/>
      <c r="R69" s="62">
        <f t="shared" si="7"/>
        <v>59.231916879164515</v>
      </c>
      <c r="S69" s="47" t="s">
        <v>141</v>
      </c>
      <c r="T69" s="47"/>
      <c r="U69" s="47"/>
    </row>
    <row r="70" spans="1:21">
      <c r="D70" s="90" t="s">
        <v>29</v>
      </c>
      <c r="E70" s="64">
        <v>575</v>
      </c>
      <c r="F70" s="64" t="s">
        <v>58</v>
      </c>
      <c r="G70" s="64">
        <v>478</v>
      </c>
      <c r="H70" s="64" t="s">
        <v>58</v>
      </c>
      <c r="I70" s="64">
        <v>97</v>
      </c>
      <c r="J70" s="64" t="s">
        <v>58</v>
      </c>
      <c r="K70" s="96">
        <v>0</v>
      </c>
      <c r="M70" s="47"/>
      <c r="N70" s="47"/>
      <c r="O70" s="47"/>
      <c r="P70" s="64"/>
      <c r="Q70" s="47"/>
      <c r="R70" s="64"/>
      <c r="S70" s="47" t="s">
        <v>141</v>
      </c>
      <c r="T70" s="47"/>
      <c r="U70" s="47"/>
    </row>
    <row r="71" spans="1:21">
      <c r="E71" s="64"/>
      <c r="F71" s="64"/>
      <c r="G71" s="64"/>
      <c r="H71" s="64"/>
      <c r="I71" s="64"/>
      <c r="J71" s="64"/>
      <c r="K71" s="64"/>
      <c r="L71" s="47"/>
      <c r="M71" s="47"/>
      <c r="N71" s="47"/>
      <c r="O71" s="47"/>
      <c r="P71" s="64"/>
      <c r="Q71" s="47"/>
      <c r="R71" s="64"/>
      <c r="S71" s="47"/>
      <c r="T71" s="47"/>
      <c r="U71" s="47"/>
    </row>
    <row r="72" spans="1:21">
      <c r="B72" s="201"/>
      <c r="C72" s="234" t="s">
        <v>36</v>
      </c>
      <c r="D72" s="234"/>
      <c r="E72" s="60">
        <v>621366</v>
      </c>
      <c r="F72" s="60" t="s">
        <v>184</v>
      </c>
      <c r="G72" s="60">
        <v>452698</v>
      </c>
      <c r="H72" s="60" t="s">
        <v>184</v>
      </c>
      <c r="I72" s="60">
        <v>168334</v>
      </c>
      <c r="J72" s="60" t="s">
        <v>184</v>
      </c>
      <c r="K72" s="60">
        <v>338</v>
      </c>
      <c r="L72" s="47" t="s">
        <v>58</v>
      </c>
      <c r="M72" s="47"/>
      <c r="N72" s="61">
        <f>SUM(N73:N78)</f>
        <v>100.00064534344371</v>
      </c>
      <c r="O72" s="109"/>
      <c r="P72" s="61">
        <f>SUM(P73:P78)</f>
        <v>100</v>
      </c>
      <c r="Q72" s="61"/>
      <c r="R72" s="61">
        <f>SUM(R73:R78)</f>
        <v>100</v>
      </c>
      <c r="S72" s="47" t="s">
        <v>141</v>
      </c>
      <c r="U72" s="47"/>
    </row>
    <row r="73" spans="1:21">
      <c r="D73" s="90" t="s">
        <v>37</v>
      </c>
      <c r="E73" s="64">
        <v>23172</v>
      </c>
      <c r="F73" s="64" t="s">
        <v>184</v>
      </c>
      <c r="G73" s="64">
        <v>13610</v>
      </c>
      <c r="H73" s="64" t="s">
        <v>184</v>
      </c>
      <c r="I73" s="64">
        <v>9562</v>
      </c>
      <c r="J73" s="64" t="s">
        <v>184</v>
      </c>
      <c r="K73" s="96">
        <v>0</v>
      </c>
      <c r="M73" s="47"/>
      <c r="N73" s="62">
        <f t="shared" ref="N73:N78" si="8">E73/(E$72-E$79)*100</f>
        <v>3.7384745694349215</v>
      </c>
      <c r="O73" s="47"/>
      <c r="P73" s="62">
        <f t="shared" ref="P73:P78" si="9">G73/(G$72-G$79)*100</f>
        <v>3.0125682310181636</v>
      </c>
      <c r="Q73" s="62"/>
      <c r="R73" s="62">
        <f>I73/(I$72-I$79)*100</f>
        <v>5.701270592724649</v>
      </c>
      <c r="S73" s="47"/>
      <c r="T73" s="47"/>
      <c r="U73" s="47"/>
    </row>
    <row r="74" spans="1:21">
      <c r="D74" s="90" t="s">
        <v>38</v>
      </c>
      <c r="E74" s="64">
        <v>53700</v>
      </c>
      <c r="F74" s="64" t="s">
        <v>184</v>
      </c>
      <c r="G74" s="64">
        <v>28769</v>
      </c>
      <c r="H74" s="64" t="s">
        <v>184</v>
      </c>
      <c r="I74" s="64">
        <v>24931</v>
      </c>
      <c r="J74" s="64" t="s">
        <v>184</v>
      </c>
      <c r="K74" s="96">
        <v>0</v>
      </c>
      <c r="M74" s="47"/>
      <c r="N74" s="62">
        <f t="shared" si="8"/>
        <v>8.6637357318597985</v>
      </c>
      <c r="O74" s="47"/>
      <c r="P74" s="62">
        <f t="shared" si="9"/>
        <v>6.3680070123557346</v>
      </c>
      <c r="Q74" s="62"/>
      <c r="R74" s="62">
        <f t="shared" ref="R74:R78" si="10">I74/(I$72-I$79)*100</f>
        <v>14.864921266180531</v>
      </c>
      <c r="S74" s="47" t="s">
        <v>141</v>
      </c>
      <c r="T74" s="47"/>
      <c r="U74" s="47"/>
    </row>
    <row r="75" spans="1:21">
      <c r="D75" s="90" t="s">
        <v>39</v>
      </c>
      <c r="E75" s="64">
        <v>95414</v>
      </c>
      <c r="F75" s="64" t="s">
        <v>184</v>
      </c>
      <c r="G75" s="64">
        <v>62753</v>
      </c>
      <c r="H75" s="64" t="s">
        <v>184</v>
      </c>
      <c r="I75" s="64">
        <v>32661</v>
      </c>
      <c r="J75" s="64" t="s">
        <v>184</v>
      </c>
      <c r="K75" s="96">
        <v>0</v>
      </c>
      <c r="M75" s="47"/>
      <c r="N75" s="62">
        <f t="shared" si="8"/>
        <v>15.393699834630741</v>
      </c>
      <c r="O75" s="47"/>
      <c r="P75" s="62">
        <f t="shared" si="9"/>
        <v>13.890352255773905</v>
      </c>
      <c r="Q75" s="62"/>
      <c r="R75" s="62">
        <f t="shared" si="10"/>
        <v>19.473875635743546</v>
      </c>
      <c r="S75" s="47" t="s">
        <v>141</v>
      </c>
      <c r="T75" s="47"/>
      <c r="U75" s="47"/>
    </row>
    <row r="76" spans="1:21">
      <c r="D76" s="90" t="s">
        <v>54</v>
      </c>
      <c r="E76" s="64">
        <v>152860</v>
      </c>
      <c r="F76" s="60" t="s">
        <v>184</v>
      </c>
      <c r="G76" s="64">
        <v>110011</v>
      </c>
      <c r="H76" s="64" t="s">
        <v>184</v>
      </c>
      <c r="I76" s="64">
        <v>42715</v>
      </c>
      <c r="J76" s="64" t="s">
        <v>184</v>
      </c>
      <c r="K76" s="64">
        <v>134</v>
      </c>
      <c r="L76" s="47" t="s">
        <v>58</v>
      </c>
      <c r="M76" s="47"/>
      <c r="N76" s="62">
        <f t="shared" si="8"/>
        <v>24.661799701528658</v>
      </c>
      <c r="O76" s="47"/>
      <c r="P76" s="62">
        <f t="shared" si="9"/>
        <v>24.350892260289434</v>
      </c>
      <c r="Q76" s="62"/>
      <c r="R76" s="62">
        <f t="shared" si="10"/>
        <v>25.468497528574918</v>
      </c>
      <c r="S76" s="47" t="s">
        <v>141</v>
      </c>
      <c r="T76" s="47"/>
      <c r="U76" s="47"/>
    </row>
    <row r="77" spans="1:21">
      <c r="D77" s="90" t="s">
        <v>125</v>
      </c>
      <c r="E77" s="64">
        <v>154484</v>
      </c>
      <c r="F77" s="64" t="s">
        <v>184</v>
      </c>
      <c r="G77" s="64">
        <v>120620</v>
      </c>
      <c r="H77" s="64" t="s">
        <v>184</v>
      </c>
      <c r="I77" s="64">
        <v>33753</v>
      </c>
      <c r="J77" s="64" t="s">
        <v>184</v>
      </c>
      <c r="K77" s="64">
        <v>111</v>
      </c>
      <c r="L77" s="47" t="s">
        <v>58</v>
      </c>
      <c r="M77" s="47"/>
      <c r="N77" s="62">
        <f t="shared" si="8"/>
        <v>24.923809139676521</v>
      </c>
      <c r="O77" s="47"/>
      <c r="P77" s="62">
        <f t="shared" si="9"/>
        <v>26.699190303116161</v>
      </c>
      <c r="Q77" s="62"/>
      <c r="R77" s="62">
        <f t="shared" si="10"/>
        <v>20.124972423785305</v>
      </c>
      <c r="S77" s="47" t="s">
        <v>141</v>
      </c>
      <c r="T77" s="47"/>
      <c r="U77" s="47"/>
    </row>
    <row r="78" spans="1:21">
      <c r="D78" s="90" t="s">
        <v>126</v>
      </c>
      <c r="E78" s="64">
        <v>140199</v>
      </c>
      <c r="F78" s="64" t="s">
        <v>184</v>
      </c>
      <c r="G78" s="64">
        <v>116011</v>
      </c>
      <c r="H78" s="64" t="s">
        <v>184</v>
      </c>
      <c r="I78" s="64">
        <v>24095</v>
      </c>
      <c r="J78" s="64" t="s">
        <v>184</v>
      </c>
      <c r="K78" s="64">
        <v>93</v>
      </c>
      <c r="L78" s="47" t="s">
        <v>58</v>
      </c>
      <c r="M78" s="47"/>
      <c r="N78" s="62">
        <f t="shared" si="8"/>
        <v>22.619126366313072</v>
      </c>
      <c r="O78" s="64"/>
      <c r="P78" s="62">
        <f t="shared" si="9"/>
        <v>25.678989937446602</v>
      </c>
      <c r="Q78" s="110"/>
      <c r="R78" s="62">
        <f t="shared" si="10"/>
        <v>14.366462552991049</v>
      </c>
      <c r="S78" s="47" t="s">
        <v>141</v>
      </c>
      <c r="T78" s="47"/>
      <c r="U78" s="47"/>
    </row>
    <row r="79" spans="1:21">
      <c r="D79" s="90" t="s">
        <v>29</v>
      </c>
      <c r="E79" s="64">
        <v>1541</v>
      </c>
      <c r="F79" s="64" t="s">
        <v>58</v>
      </c>
      <c r="G79" s="64">
        <v>924</v>
      </c>
      <c r="H79" s="64" t="s">
        <v>58</v>
      </c>
      <c r="I79" s="64">
        <v>617</v>
      </c>
      <c r="J79" s="64" t="s">
        <v>58</v>
      </c>
      <c r="K79" s="96">
        <v>0</v>
      </c>
      <c r="M79" s="47"/>
      <c r="N79" s="110" t="s">
        <v>144</v>
      </c>
      <c r="O79" s="64"/>
      <c r="P79" s="110" t="s">
        <v>144</v>
      </c>
      <c r="Q79" s="110"/>
      <c r="R79" s="110" t="s">
        <v>144</v>
      </c>
      <c r="S79" s="47"/>
      <c r="T79" s="47"/>
      <c r="U79" s="47"/>
    </row>
    <row r="80" spans="1:21" ht="6" customHeight="1" thickBot="1">
      <c r="A80" s="65"/>
      <c r="B80" s="65"/>
      <c r="C80" s="65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65"/>
      <c r="P80" s="65"/>
      <c r="Q80" s="65"/>
      <c r="R80" s="65"/>
      <c r="S80" s="65"/>
      <c r="T80" s="55"/>
      <c r="U80" s="55"/>
    </row>
    <row r="81" spans="1:21" s="66" customFormat="1" ht="6" customHeight="1"/>
    <row r="82" spans="1:21" s="66" customFormat="1" ht="11.25">
      <c r="A82" s="67" t="s">
        <v>40</v>
      </c>
      <c r="B82" s="68">
        <v>1</v>
      </c>
      <c r="C82" s="214" t="s">
        <v>158</v>
      </c>
      <c r="D82" s="214"/>
      <c r="E82" s="214"/>
      <c r="F82" s="214"/>
      <c r="G82" s="214"/>
      <c r="H82" s="214"/>
      <c r="I82" s="214"/>
      <c r="J82" s="184"/>
      <c r="K82" s="184"/>
      <c r="L82" s="184"/>
      <c r="M82" s="184"/>
      <c r="N82" s="184"/>
      <c r="O82" s="101"/>
      <c r="P82" s="101"/>
      <c r="Q82" s="101"/>
      <c r="R82" s="101"/>
      <c r="S82" s="101"/>
      <c r="T82" s="101"/>
      <c r="U82" s="101"/>
    </row>
    <row r="83" spans="1:21" s="66" customFormat="1" ht="11.25">
      <c r="B83" s="68">
        <v>2</v>
      </c>
      <c r="C83" s="214" t="s">
        <v>108</v>
      </c>
      <c r="D83" s="214"/>
      <c r="E83" s="214"/>
      <c r="F83" s="214"/>
      <c r="G83" s="214"/>
      <c r="H83" s="214"/>
      <c r="I83" s="214"/>
      <c r="J83" s="184"/>
      <c r="K83" s="184"/>
      <c r="L83" s="184"/>
      <c r="M83" s="184"/>
      <c r="N83" s="184"/>
      <c r="O83" s="101"/>
      <c r="P83" s="101"/>
      <c r="Q83" s="101"/>
      <c r="R83" s="101"/>
      <c r="S83" s="101"/>
      <c r="T83" s="101"/>
      <c r="U83" s="101"/>
    </row>
    <row r="84" spans="1:21" s="66" customFormat="1" ht="11.25">
      <c r="B84" s="70">
        <v>0</v>
      </c>
      <c r="C84" s="184" t="s">
        <v>35</v>
      </c>
      <c r="D84" s="184"/>
      <c r="E84" s="184"/>
      <c r="F84" s="184"/>
      <c r="G84" s="184"/>
      <c r="H84" s="184"/>
      <c r="I84" s="184"/>
      <c r="J84" s="184"/>
      <c r="K84" s="184"/>
      <c r="L84" s="184"/>
      <c r="M84" s="184"/>
      <c r="N84" s="184"/>
      <c r="O84" s="101"/>
      <c r="P84" s="101"/>
      <c r="Q84" s="101"/>
      <c r="R84" s="101"/>
      <c r="S84" s="101"/>
      <c r="T84" s="101"/>
      <c r="U84" s="101"/>
    </row>
    <row r="85" spans="1:21">
      <c r="B85" s="71" t="s">
        <v>58</v>
      </c>
      <c r="C85" s="184" t="s">
        <v>128</v>
      </c>
      <c r="D85" s="184"/>
      <c r="E85" s="184"/>
      <c r="F85" s="184"/>
      <c r="G85" s="184"/>
      <c r="H85" s="184"/>
      <c r="I85" s="184"/>
      <c r="J85" s="184"/>
      <c r="K85" s="184"/>
      <c r="L85" s="184"/>
    </row>
    <row r="86" spans="1:21" ht="14.25">
      <c r="A86" s="72"/>
      <c r="B86" s="71" t="s">
        <v>144</v>
      </c>
      <c r="C86" s="184" t="s">
        <v>145</v>
      </c>
      <c r="D86" s="66"/>
    </row>
    <row r="87" spans="1:21">
      <c r="A87" s="73"/>
      <c r="B87" s="74"/>
      <c r="C87" s="74"/>
    </row>
  </sheetData>
  <mergeCells count="27">
    <mergeCell ref="A1:S1"/>
    <mergeCell ref="N6:S6"/>
    <mergeCell ref="N9:O12"/>
    <mergeCell ref="P9:S9"/>
    <mergeCell ref="A2:S2"/>
    <mergeCell ref="A3:S3"/>
    <mergeCell ref="E9:E12"/>
    <mergeCell ref="R12:S12"/>
    <mergeCell ref="P12:Q12"/>
    <mergeCell ref="K12:L12"/>
    <mergeCell ref="G9:L9"/>
    <mergeCell ref="E6:L6"/>
    <mergeCell ref="C83:I83"/>
    <mergeCell ref="C72:D72"/>
    <mergeCell ref="A15:D15"/>
    <mergeCell ref="C64:D64"/>
    <mergeCell ref="A9:D12"/>
    <mergeCell ref="C60:D60"/>
    <mergeCell ref="B59:D59"/>
    <mergeCell ref="C20:D20"/>
    <mergeCell ref="C50:D50"/>
    <mergeCell ref="B37:D37"/>
    <mergeCell ref="C28:D28"/>
    <mergeCell ref="C82:I82"/>
    <mergeCell ref="C42:D42"/>
    <mergeCell ref="C16:D16"/>
    <mergeCell ref="C38:D38"/>
  </mergeCells>
  <phoneticPr fontId="0" type="noConversion"/>
  <hyperlinks>
    <hyperlink ref="U1" location="Índice!A1" display="Ir a Índice" xr:uid="{00000000-0004-0000-0900-000000000000}"/>
  </hyperlinks>
  <printOptions horizontalCentered="1"/>
  <pageMargins left="0.78740157480314965" right="0.78740157480314965" top="1.3474015748031496" bottom="0.78740157480314965" header="0.39370078740157483" footer="0.39370078740157483"/>
  <pageSetup paperSize="9" scale="59" orientation="portrait" r:id="rId1"/>
  <headerFooter alignWithMargins="0"/>
  <colBreaks count="1" manualBreakCount="1">
    <brk id="19" max="8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96"/>
  <sheetViews>
    <sheetView showGridLines="0" zoomScaleNormal="100" workbookViewId="0">
      <selection sqref="A1:S1"/>
    </sheetView>
  </sheetViews>
  <sheetFormatPr defaultColWidth="11.42578125" defaultRowHeight="12.75"/>
  <cols>
    <col min="1" max="1" width="5.7109375" style="1" customWidth="1"/>
    <col min="2" max="2" width="7.28515625" style="1" customWidth="1"/>
    <col min="3" max="3" width="5.7109375" style="8" customWidth="1"/>
    <col min="4" max="4" width="39.140625" style="45" customWidth="1"/>
    <col min="5" max="5" width="14" style="90" bestFit="1" customWidth="1"/>
    <col min="6" max="6" width="10.5703125" style="90" customWidth="1"/>
    <col min="7" max="7" width="13.7109375" style="90" bestFit="1" customWidth="1"/>
    <col min="8" max="8" width="3.7109375" style="90" customWidth="1"/>
    <col min="9" max="9" width="14" style="90" bestFit="1" customWidth="1"/>
    <col min="10" max="10" width="3.7109375" style="90" customWidth="1"/>
    <col min="11" max="11" width="13.7109375" style="90" customWidth="1"/>
    <col min="12" max="12" width="3.7109375" style="45" customWidth="1"/>
    <col min="13" max="13" width="8" style="45" customWidth="1"/>
    <col min="14" max="14" width="12.7109375" style="1" customWidth="1"/>
    <col min="15" max="15" width="1.7109375" style="1" bestFit="1" customWidth="1"/>
    <col min="16" max="16" width="12.7109375" style="1" customWidth="1"/>
    <col min="17" max="17" width="1.7109375" style="1" bestFit="1" customWidth="1"/>
    <col min="18" max="18" width="12.7109375" style="1" customWidth="1"/>
    <col min="19" max="19" width="1.7109375" style="1" bestFit="1" customWidth="1"/>
    <col min="20" max="22" width="3.140625" style="1" customWidth="1"/>
    <col min="23" max="16384" width="11.42578125" style="1"/>
  </cols>
  <sheetData>
    <row r="1" spans="1:23" s="38" customFormat="1" ht="15">
      <c r="A1" s="221" t="s">
        <v>131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37"/>
      <c r="U1" s="37"/>
      <c r="V1" s="37"/>
      <c r="W1" s="141" t="s">
        <v>183</v>
      </c>
    </row>
    <row r="2" spans="1:23" s="38" customFormat="1" ht="15">
      <c r="A2" s="221" t="s">
        <v>166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37"/>
      <c r="U2" s="37"/>
      <c r="V2" s="37"/>
    </row>
    <row r="3" spans="1:23" s="38" customFormat="1" ht="15">
      <c r="A3" s="221" t="s">
        <v>199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37"/>
      <c r="U3" s="37"/>
      <c r="V3" s="37"/>
    </row>
    <row r="4" spans="1:23" s="15" customFormat="1" ht="6.95" customHeight="1" thickBot="1">
      <c r="A4" s="16"/>
      <c r="B4" s="16"/>
      <c r="C4" s="115"/>
      <c r="D4" s="50"/>
      <c r="E4" s="50"/>
      <c r="F4" s="50"/>
      <c r="G4" s="50"/>
      <c r="H4" s="50"/>
      <c r="I4" s="50"/>
      <c r="J4" s="50"/>
      <c r="K4" s="50"/>
      <c r="L4" s="50"/>
      <c r="M4" s="50"/>
      <c r="N4" s="16"/>
      <c r="O4" s="16"/>
      <c r="P4" s="16"/>
      <c r="Q4" s="16"/>
      <c r="R4" s="16"/>
      <c r="S4" s="16"/>
      <c r="T4" s="36"/>
      <c r="U4" s="36"/>
      <c r="V4" s="36"/>
    </row>
    <row r="5" spans="1:23" ht="6" customHeight="1">
      <c r="A5" s="90"/>
      <c r="B5" s="90"/>
      <c r="C5" s="116"/>
      <c r="D5" s="90"/>
      <c r="L5" s="90"/>
      <c r="M5" s="90"/>
      <c r="N5" s="80"/>
      <c r="O5" s="80"/>
      <c r="P5" s="80"/>
      <c r="Q5" s="80"/>
      <c r="R5" s="80"/>
      <c r="S5" s="80"/>
    </row>
    <row r="6" spans="1:23" ht="16.5" customHeight="1">
      <c r="A6" s="90"/>
      <c r="B6" s="90"/>
      <c r="C6" s="116"/>
      <c r="D6" s="90"/>
      <c r="E6" s="250" t="s">
        <v>142</v>
      </c>
      <c r="F6" s="250"/>
      <c r="G6" s="250"/>
      <c r="H6" s="250"/>
      <c r="I6" s="250"/>
      <c r="J6" s="250"/>
      <c r="K6" s="250"/>
      <c r="L6" s="250"/>
      <c r="M6" s="185"/>
      <c r="N6" s="226" t="s">
        <v>143</v>
      </c>
      <c r="O6" s="226"/>
      <c r="P6" s="226"/>
      <c r="Q6" s="226"/>
      <c r="R6" s="226"/>
      <c r="S6" s="226"/>
    </row>
    <row r="7" spans="1:23" ht="6" customHeight="1">
      <c r="A7" s="90"/>
      <c r="B7" s="90"/>
      <c r="C7" s="116"/>
      <c r="D7" s="90"/>
      <c r="E7" s="142"/>
      <c r="F7" s="142"/>
      <c r="G7" s="142"/>
      <c r="H7" s="142"/>
      <c r="I7" s="142"/>
      <c r="J7" s="142"/>
      <c r="K7" s="142"/>
      <c r="L7" s="142"/>
      <c r="M7" s="92"/>
      <c r="N7" s="81"/>
      <c r="O7" s="81"/>
      <c r="P7" s="81"/>
      <c r="Q7" s="81"/>
      <c r="R7" s="81"/>
      <c r="S7" s="81"/>
    </row>
    <row r="8" spans="1:23" ht="6" customHeight="1">
      <c r="A8" s="90"/>
      <c r="B8" s="90"/>
      <c r="C8" s="116"/>
      <c r="D8" s="90"/>
      <c r="L8" s="90"/>
      <c r="M8" s="90"/>
      <c r="N8" s="80"/>
      <c r="O8" s="80"/>
      <c r="P8" s="80"/>
      <c r="Q8" s="80"/>
      <c r="R8" s="80"/>
      <c r="S8" s="80"/>
    </row>
    <row r="9" spans="1:23" ht="26.25" customHeight="1">
      <c r="A9" s="224" t="s">
        <v>82</v>
      </c>
      <c r="B9" s="224"/>
      <c r="C9" s="224"/>
      <c r="D9" s="224"/>
      <c r="E9" s="212" t="s">
        <v>0</v>
      </c>
      <c r="F9" s="188"/>
      <c r="G9" s="243" t="s">
        <v>102</v>
      </c>
      <c r="H9" s="243"/>
      <c r="I9" s="243"/>
      <c r="J9" s="243"/>
      <c r="K9" s="243"/>
      <c r="L9" s="243"/>
      <c r="M9" s="188"/>
      <c r="N9" s="240" t="s">
        <v>0</v>
      </c>
      <c r="O9" s="240"/>
      <c r="P9" s="240" t="s">
        <v>102</v>
      </c>
      <c r="Q9" s="240"/>
      <c r="R9" s="240"/>
      <c r="S9" s="240"/>
      <c r="T9" s="28"/>
      <c r="U9" s="28"/>
      <c r="V9" s="28"/>
    </row>
    <row r="10" spans="1:23" ht="6" customHeight="1">
      <c r="A10" s="224"/>
      <c r="B10" s="224"/>
      <c r="C10" s="224"/>
      <c r="D10" s="224"/>
      <c r="E10" s="212"/>
      <c r="F10" s="188"/>
      <c r="G10" s="93"/>
      <c r="H10" s="93"/>
      <c r="I10" s="93"/>
      <c r="J10" s="93"/>
      <c r="K10" s="93"/>
      <c r="L10" s="93"/>
      <c r="M10" s="94"/>
      <c r="N10" s="240"/>
      <c r="O10" s="240"/>
      <c r="P10" s="82"/>
      <c r="Q10" s="82"/>
      <c r="R10" s="82"/>
      <c r="S10" s="82"/>
      <c r="T10" s="17"/>
      <c r="U10" s="17"/>
      <c r="V10" s="17"/>
    </row>
    <row r="11" spans="1:23" ht="6" customHeight="1">
      <c r="A11" s="224"/>
      <c r="B11" s="224"/>
      <c r="C11" s="224"/>
      <c r="D11" s="224"/>
      <c r="E11" s="212"/>
      <c r="F11" s="188"/>
      <c r="G11" s="94"/>
      <c r="H11" s="94"/>
      <c r="I11" s="94"/>
      <c r="J11" s="94"/>
      <c r="K11" s="94"/>
      <c r="L11" s="94"/>
      <c r="M11" s="94"/>
      <c r="N11" s="240"/>
      <c r="O11" s="240"/>
      <c r="P11" s="78"/>
      <c r="Q11" s="78"/>
      <c r="R11" s="78"/>
      <c r="S11" s="78"/>
      <c r="T11" s="17"/>
      <c r="U11" s="17"/>
      <c r="V11" s="17"/>
    </row>
    <row r="12" spans="1:23" ht="14.25">
      <c r="A12" s="224"/>
      <c r="B12" s="224"/>
      <c r="C12" s="224"/>
      <c r="D12" s="224"/>
      <c r="E12" s="212"/>
      <c r="F12" s="188"/>
      <c r="G12" s="186" t="s">
        <v>41</v>
      </c>
      <c r="H12" s="186"/>
      <c r="I12" s="186" t="s">
        <v>103</v>
      </c>
      <c r="J12" s="186"/>
      <c r="K12" s="207" t="s">
        <v>29</v>
      </c>
      <c r="L12" s="207"/>
      <c r="M12" s="186"/>
      <c r="N12" s="240"/>
      <c r="O12" s="240"/>
      <c r="P12" s="235" t="s">
        <v>41</v>
      </c>
      <c r="Q12" s="235"/>
      <c r="R12" s="235" t="s">
        <v>103</v>
      </c>
      <c r="S12" s="235"/>
      <c r="T12" s="3"/>
      <c r="U12" s="3"/>
      <c r="V12" s="3"/>
    </row>
    <row r="13" spans="1:23" s="7" customFormat="1" ht="6" customHeight="1">
      <c r="A13" s="81"/>
      <c r="B13" s="81"/>
      <c r="C13" s="117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81"/>
      <c r="O13" s="81"/>
      <c r="P13" s="81"/>
      <c r="Q13" s="81"/>
      <c r="R13" s="81"/>
      <c r="S13" s="81"/>
    </row>
    <row r="14" spans="1:23" ht="6" customHeight="1">
      <c r="A14" s="80"/>
      <c r="B14" s="80"/>
      <c r="D14" s="90"/>
      <c r="L14" s="90"/>
      <c r="M14" s="90"/>
      <c r="N14" s="80"/>
      <c r="O14" s="80"/>
      <c r="P14" s="80"/>
      <c r="Q14" s="80"/>
      <c r="R14" s="80"/>
      <c r="S14" s="80"/>
    </row>
    <row r="15" spans="1:23" ht="12.75" customHeight="1">
      <c r="A15" s="229" t="s">
        <v>0</v>
      </c>
      <c r="B15" s="229"/>
      <c r="C15" s="229"/>
      <c r="D15" s="229"/>
      <c r="K15" s="95"/>
      <c r="L15" s="95"/>
      <c r="M15" s="95"/>
      <c r="N15" s="80"/>
      <c r="O15" s="80"/>
      <c r="P15" s="80"/>
      <c r="Q15" s="80"/>
      <c r="R15" s="80"/>
      <c r="S15" s="86"/>
      <c r="T15" s="18"/>
      <c r="U15" s="18"/>
      <c r="V15" s="18"/>
    </row>
    <row r="16" spans="1:23" ht="12.75" customHeight="1">
      <c r="A16" s="150"/>
      <c r="B16" s="150"/>
      <c r="C16" s="229" t="s">
        <v>98</v>
      </c>
      <c r="D16" s="229"/>
      <c r="E16" s="202">
        <v>763503</v>
      </c>
      <c r="F16" s="60" t="s">
        <v>184</v>
      </c>
      <c r="G16" s="60">
        <v>497065</v>
      </c>
      <c r="H16" s="60" t="s">
        <v>184</v>
      </c>
      <c r="I16" s="60">
        <v>265413</v>
      </c>
      <c r="J16" s="60" t="s">
        <v>184</v>
      </c>
      <c r="K16" s="60">
        <v>1028</v>
      </c>
      <c r="L16" s="47" t="s">
        <v>58</v>
      </c>
      <c r="M16" s="47"/>
      <c r="N16" s="41">
        <f>SUM(N17:N20)</f>
        <v>100.00041749992694</v>
      </c>
      <c r="O16" s="27"/>
      <c r="P16" s="41">
        <f>SUM(P17:P20)</f>
        <v>100</v>
      </c>
      <c r="Q16" s="27"/>
      <c r="R16" s="41">
        <f>SUM(R17:R20)</f>
        <v>100</v>
      </c>
      <c r="S16" s="27" t="s">
        <v>141</v>
      </c>
      <c r="T16" s="27"/>
      <c r="U16" s="27"/>
      <c r="V16" s="27"/>
    </row>
    <row r="17" spans="1:22" ht="14.25">
      <c r="A17" s="80"/>
      <c r="B17" s="80"/>
      <c r="D17" s="90" t="s">
        <v>161</v>
      </c>
      <c r="E17" s="64">
        <v>334570</v>
      </c>
      <c r="F17" s="60" t="s">
        <v>184</v>
      </c>
      <c r="G17" s="64">
        <v>246998</v>
      </c>
      <c r="H17" s="64" t="s">
        <v>184</v>
      </c>
      <c r="I17" s="64">
        <v>87345</v>
      </c>
      <c r="J17" s="64" t="s">
        <v>184</v>
      </c>
      <c r="K17" s="64">
        <v>227</v>
      </c>
      <c r="L17" s="47" t="s">
        <v>58</v>
      </c>
      <c r="M17" s="47"/>
      <c r="N17" s="42">
        <f>E17/(E$16-E$21)*100</f>
        <v>46.560983518494552</v>
      </c>
      <c r="O17" s="27"/>
      <c r="P17" s="42">
        <f>G17/(G$16-G$21)*100</f>
        <v>52.867043659542048</v>
      </c>
      <c r="Q17" s="27"/>
      <c r="R17" s="42">
        <f>I17/(I$16-I$21)*100</f>
        <v>34.876199374708015</v>
      </c>
      <c r="S17" s="27" t="s">
        <v>141</v>
      </c>
      <c r="T17" s="27"/>
      <c r="U17" s="27"/>
      <c r="V17" s="27"/>
    </row>
    <row r="18" spans="1:22">
      <c r="A18" s="80"/>
      <c r="B18" s="80"/>
      <c r="D18" s="90" t="s">
        <v>79</v>
      </c>
      <c r="E18" s="64">
        <v>137907</v>
      </c>
      <c r="F18" s="60" t="s">
        <v>184</v>
      </c>
      <c r="G18" s="64">
        <v>89859</v>
      </c>
      <c r="H18" s="64" t="s">
        <v>184</v>
      </c>
      <c r="I18" s="64">
        <v>47457</v>
      </c>
      <c r="J18" s="64" t="s">
        <v>184</v>
      </c>
      <c r="K18" s="64">
        <v>591</v>
      </c>
      <c r="L18" s="47" t="s">
        <v>58</v>
      </c>
      <c r="M18" s="47"/>
      <c r="N18" s="42">
        <f>E18/(E$16-E$21)*100</f>
        <v>19.192054141390525</v>
      </c>
      <c r="O18" s="27"/>
      <c r="P18" s="42">
        <f>G18/(G$16-G$21)*100</f>
        <v>19.233271832981597</v>
      </c>
      <c r="Q18" s="27"/>
      <c r="R18" s="42">
        <f>I18/(I$16-I$21)*100</f>
        <v>18.949221978653824</v>
      </c>
      <c r="S18" s="27" t="s">
        <v>141</v>
      </c>
      <c r="T18" s="27"/>
      <c r="U18" s="27"/>
      <c r="V18" s="27"/>
    </row>
    <row r="19" spans="1:22" ht="14.25">
      <c r="A19" s="80"/>
      <c r="B19" s="80"/>
      <c r="D19" s="90" t="s">
        <v>162</v>
      </c>
      <c r="E19" s="64">
        <v>89596</v>
      </c>
      <c r="F19" s="64" t="s">
        <v>184</v>
      </c>
      <c r="G19" s="64">
        <v>3221</v>
      </c>
      <c r="H19" s="64" t="s">
        <v>58</v>
      </c>
      <c r="I19" s="64">
        <v>86276</v>
      </c>
      <c r="J19" s="64" t="s">
        <v>184</v>
      </c>
      <c r="K19" s="64">
        <v>99</v>
      </c>
      <c r="L19" s="47" t="s">
        <v>58</v>
      </c>
      <c r="M19" s="47"/>
      <c r="N19" s="42">
        <f>E19/(E$16-E$21)*100</f>
        <v>12.468774484631131</v>
      </c>
      <c r="O19" s="44"/>
      <c r="P19" s="42">
        <f>G19/(G$16-G$21)*100</f>
        <v>0.68941751604217405</v>
      </c>
      <c r="Q19" s="44"/>
      <c r="R19" s="42">
        <f>I19/(I$16-I$21)*100</f>
        <v>34.449355741625837</v>
      </c>
      <c r="S19" s="27"/>
      <c r="T19" s="27"/>
      <c r="U19" s="27"/>
      <c r="V19" s="27"/>
    </row>
    <row r="20" spans="1:22">
      <c r="A20" s="80"/>
      <c r="B20" s="80"/>
      <c r="D20" s="90" t="s">
        <v>181</v>
      </c>
      <c r="E20" s="64">
        <v>156493</v>
      </c>
      <c r="F20" s="64" t="s">
        <v>184</v>
      </c>
      <c r="G20" s="64">
        <v>127128</v>
      </c>
      <c r="H20" s="64" t="s">
        <v>184</v>
      </c>
      <c r="I20" s="64">
        <v>29365</v>
      </c>
      <c r="J20" s="64" t="s">
        <v>184</v>
      </c>
      <c r="K20" s="96">
        <v>0</v>
      </c>
      <c r="L20" s="90"/>
      <c r="M20" s="47"/>
      <c r="N20" s="42">
        <f>E20/(E$16-E$21)*100</f>
        <v>21.778605355410729</v>
      </c>
      <c r="O20" s="44"/>
      <c r="P20" s="42">
        <f>G20/(G$16-G$21)*100</f>
        <v>27.210266991434185</v>
      </c>
      <c r="Q20" s="44"/>
      <c r="R20" s="42">
        <f>I20/(I$16-I$21)*100</f>
        <v>11.725222905012318</v>
      </c>
      <c r="S20" s="27"/>
      <c r="T20" s="27"/>
      <c r="U20" s="27"/>
      <c r="V20" s="27"/>
    </row>
    <row r="21" spans="1:22">
      <c r="A21" s="80"/>
      <c r="B21" s="80"/>
      <c r="D21" s="90" t="s">
        <v>29</v>
      </c>
      <c r="E21" s="64">
        <v>44940</v>
      </c>
      <c r="F21" s="64" t="s">
        <v>184</v>
      </c>
      <c r="G21" s="96">
        <v>29859</v>
      </c>
      <c r="H21" s="96" t="s">
        <v>184</v>
      </c>
      <c r="I21" s="96">
        <v>14970</v>
      </c>
      <c r="J21" s="96" t="s">
        <v>184</v>
      </c>
      <c r="K21" s="64">
        <v>111</v>
      </c>
      <c r="L21" s="47" t="s">
        <v>58</v>
      </c>
      <c r="M21" s="47"/>
      <c r="N21" s="43" t="s">
        <v>156</v>
      </c>
      <c r="O21" s="44"/>
      <c r="P21" s="43" t="s">
        <v>156</v>
      </c>
      <c r="Q21" s="44"/>
      <c r="R21" s="43" t="s">
        <v>156</v>
      </c>
      <c r="S21" s="44"/>
      <c r="T21" s="27"/>
      <c r="U21" s="27"/>
      <c r="V21" s="27"/>
    </row>
    <row r="22" spans="1:22">
      <c r="A22" s="80"/>
      <c r="B22" s="80"/>
      <c r="D22" s="90"/>
      <c r="G22" s="64"/>
      <c r="H22" s="64"/>
      <c r="I22" s="64"/>
      <c r="J22" s="64"/>
      <c r="K22" s="64"/>
      <c r="L22" s="47"/>
      <c r="M22" s="47"/>
      <c r="N22" s="80"/>
      <c r="O22" s="27"/>
      <c r="P22" s="44"/>
      <c r="Q22" s="27"/>
      <c r="R22" s="44"/>
      <c r="S22" s="27" t="s">
        <v>141</v>
      </c>
      <c r="T22" s="27"/>
      <c r="U22" s="27"/>
      <c r="V22" s="27"/>
    </row>
    <row r="23" spans="1:22" ht="12.75" customHeight="1">
      <c r="A23" s="150"/>
      <c r="B23" s="150"/>
      <c r="C23" s="229" t="s">
        <v>100</v>
      </c>
      <c r="D23" s="229"/>
      <c r="E23" s="202">
        <v>763503</v>
      </c>
      <c r="F23" s="60" t="s">
        <v>184</v>
      </c>
      <c r="G23" s="60">
        <v>497065</v>
      </c>
      <c r="H23" s="60" t="s">
        <v>184</v>
      </c>
      <c r="I23" s="60">
        <v>265412</v>
      </c>
      <c r="J23" s="60" t="s">
        <v>184</v>
      </c>
      <c r="K23" s="60">
        <v>1028</v>
      </c>
      <c r="L23" s="47" t="s">
        <v>58</v>
      </c>
      <c r="M23" s="47"/>
      <c r="N23" s="41">
        <f>SUM(N24:N27)</f>
        <v>100.00027898555274</v>
      </c>
      <c r="O23" s="27"/>
      <c r="P23" s="41">
        <f>SUM(P24:P27)</f>
        <v>100</v>
      </c>
      <c r="Q23" s="27"/>
      <c r="R23" s="41">
        <f>SUM(R24:R27)</f>
        <v>100.00000000000001</v>
      </c>
      <c r="S23" s="27" t="s">
        <v>141</v>
      </c>
      <c r="T23" s="27"/>
      <c r="U23" s="27"/>
      <c r="V23" s="27"/>
    </row>
    <row r="24" spans="1:22">
      <c r="A24" s="80"/>
      <c r="B24" s="80"/>
      <c r="D24" s="90" t="s">
        <v>80</v>
      </c>
      <c r="E24" s="64">
        <v>85390</v>
      </c>
      <c r="F24" s="60" t="s">
        <v>184</v>
      </c>
      <c r="G24" s="64">
        <v>62763</v>
      </c>
      <c r="H24" s="64" t="s">
        <v>184</v>
      </c>
      <c r="I24" s="64">
        <v>22113</v>
      </c>
      <c r="J24" s="64" t="s">
        <v>184</v>
      </c>
      <c r="K24" s="64">
        <v>514</v>
      </c>
      <c r="L24" s="47" t="s">
        <v>58</v>
      </c>
      <c r="M24" s="47"/>
      <c r="N24" s="42">
        <f>E24/(E$23-E$28)*100</f>
        <v>11.911288173941912</v>
      </c>
      <c r="O24" s="27"/>
      <c r="P24" s="42">
        <f>G24/(G$23-G$28)*100</f>
        <v>13.477304839658661</v>
      </c>
      <c r="Q24" s="27"/>
      <c r="R24" s="42">
        <f>I24/(I$23-I$28)*100</f>
        <v>8.8355162741635169</v>
      </c>
      <c r="S24" s="27" t="s">
        <v>141</v>
      </c>
      <c r="T24" s="27"/>
      <c r="U24" s="27"/>
      <c r="V24" s="27"/>
    </row>
    <row r="25" spans="1:22" ht="14.25">
      <c r="A25" s="80"/>
      <c r="B25" s="80"/>
      <c r="D25" s="90" t="s">
        <v>163</v>
      </c>
      <c r="E25" s="64">
        <v>385406</v>
      </c>
      <c r="F25" s="60" t="s">
        <v>184</v>
      </c>
      <c r="G25" s="64">
        <v>272582</v>
      </c>
      <c r="H25" s="64" t="s">
        <v>184</v>
      </c>
      <c r="I25" s="64">
        <v>112520</v>
      </c>
      <c r="J25" s="64" t="s">
        <v>184</v>
      </c>
      <c r="K25" s="64">
        <v>304</v>
      </c>
      <c r="L25" s="47" t="s">
        <v>58</v>
      </c>
      <c r="M25" s="47"/>
      <c r="N25" s="42">
        <f>E25/(E$23-E$28)*100</f>
        <v>53.761352968336539</v>
      </c>
      <c r="O25" s="27"/>
      <c r="P25" s="42">
        <f>G25/(G$23-G$28)*100</f>
        <v>58.532426872581567</v>
      </c>
      <c r="Q25" s="27"/>
      <c r="R25" s="42">
        <f>I25/(I$23-I$28)*100</f>
        <v>44.958725237140094</v>
      </c>
      <c r="S25" s="27" t="s">
        <v>141</v>
      </c>
      <c r="T25" s="27"/>
      <c r="U25" s="27"/>
      <c r="V25" s="27"/>
    </row>
    <row r="26" spans="1:22" ht="14.25">
      <c r="A26" s="80"/>
      <c r="B26" s="80"/>
      <c r="D26" s="90" t="s">
        <v>162</v>
      </c>
      <c r="E26" s="64">
        <v>89596</v>
      </c>
      <c r="F26" s="64" t="s">
        <v>184</v>
      </c>
      <c r="G26" s="64">
        <v>3221</v>
      </c>
      <c r="H26" s="64" t="s">
        <v>58</v>
      </c>
      <c r="I26" s="64">
        <v>86276</v>
      </c>
      <c r="J26" s="64" t="s">
        <v>184</v>
      </c>
      <c r="K26" s="64">
        <v>99</v>
      </c>
      <c r="L26" s="47" t="s">
        <v>58</v>
      </c>
      <c r="M26" s="47"/>
      <c r="N26" s="42">
        <f>E26/(E$23-E$28)*100</f>
        <v>12.497994791339732</v>
      </c>
      <c r="O26" s="44"/>
      <c r="P26" s="42">
        <f>G26/(G$23-G$28)*100</f>
        <v>0.69165589421379703</v>
      </c>
      <c r="Q26" s="44"/>
      <c r="R26" s="42">
        <f>I26/(I$23-I$28)*100</f>
        <v>34.472618010660319</v>
      </c>
      <c r="S26" s="27" t="s">
        <v>141</v>
      </c>
      <c r="T26" s="27"/>
      <c r="U26" s="27"/>
      <c r="V26" s="27"/>
    </row>
    <row r="27" spans="1:22">
      <c r="A27" s="80"/>
      <c r="B27" s="80"/>
      <c r="D27" s="90" t="s">
        <v>181</v>
      </c>
      <c r="E27" s="64">
        <v>156493</v>
      </c>
      <c r="F27" s="64" t="s">
        <v>184</v>
      </c>
      <c r="G27" s="64">
        <v>127128</v>
      </c>
      <c r="H27" s="64" t="s">
        <v>184</v>
      </c>
      <c r="I27" s="64">
        <v>29365</v>
      </c>
      <c r="J27" s="64" t="s">
        <v>184</v>
      </c>
      <c r="K27" s="96">
        <v>0</v>
      </c>
      <c r="L27" s="90"/>
      <c r="M27" s="47"/>
      <c r="N27" s="42">
        <f>E27/(E$23-E$28)*100</f>
        <v>21.829643051934553</v>
      </c>
      <c r="O27" s="44"/>
      <c r="P27" s="42">
        <f>G27/(G$23-G$28)*100</f>
        <v>27.29861239354598</v>
      </c>
      <c r="Q27" s="44"/>
      <c r="R27" s="42">
        <f>I27/(I$23-I$28)*100</f>
        <v>11.733140478036072</v>
      </c>
      <c r="S27" s="27"/>
      <c r="T27" s="27"/>
      <c r="U27" s="27"/>
      <c r="V27" s="27"/>
    </row>
    <row r="28" spans="1:22">
      <c r="A28" s="80"/>
      <c r="B28" s="80"/>
      <c r="D28" s="90" t="s">
        <v>29</v>
      </c>
      <c r="E28" s="64">
        <v>46620</v>
      </c>
      <c r="F28" s="64" t="s">
        <v>184</v>
      </c>
      <c r="G28" s="64">
        <v>31371</v>
      </c>
      <c r="H28" s="64" t="s">
        <v>184</v>
      </c>
      <c r="I28" s="64">
        <v>15138</v>
      </c>
      <c r="J28" s="64" t="s">
        <v>184</v>
      </c>
      <c r="K28" s="64">
        <v>111</v>
      </c>
      <c r="L28" s="47" t="s">
        <v>58</v>
      </c>
      <c r="M28" s="47"/>
      <c r="N28" s="43" t="s">
        <v>156</v>
      </c>
      <c r="O28" s="44"/>
      <c r="P28" s="43" t="s">
        <v>144</v>
      </c>
      <c r="Q28" s="44"/>
      <c r="R28" s="43" t="s">
        <v>144</v>
      </c>
      <c r="S28" s="44"/>
      <c r="T28" s="27"/>
      <c r="U28" s="27"/>
      <c r="V28" s="27"/>
    </row>
    <row r="29" spans="1:22">
      <c r="A29" s="80"/>
      <c r="B29" s="80"/>
      <c r="D29" s="90"/>
      <c r="E29" s="64"/>
      <c r="F29" s="64"/>
      <c r="G29" s="64"/>
      <c r="H29" s="64"/>
      <c r="I29" s="64"/>
      <c r="J29" s="64"/>
      <c r="K29" s="64"/>
      <c r="L29" s="47"/>
      <c r="M29" s="47"/>
      <c r="N29" s="44"/>
      <c r="O29" s="27"/>
      <c r="P29" s="44"/>
      <c r="Q29" s="27"/>
      <c r="R29" s="44"/>
      <c r="S29" s="27" t="s">
        <v>141</v>
      </c>
      <c r="T29" s="27"/>
      <c r="U29" s="27"/>
      <c r="V29" s="27"/>
    </row>
    <row r="30" spans="1:22" ht="12.75" customHeight="1">
      <c r="A30" s="150"/>
      <c r="B30" s="150"/>
      <c r="C30" s="229" t="s">
        <v>47</v>
      </c>
      <c r="D30" s="229"/>
      <c r="E30" s="202">
        <v>763503</v>
      </c>
      <c r="F30" s="60" t="s">
        <v>184</v>
      </c>
      <c r="G30" s="60">
        <v>497064</v>
      </c>
      <c r="H30" s="60" t="s">
        <v>184</v>
      </c>
      <c r="I30" s="60">
        <v>265413</v>
      </c>
      <c r="J30" s="60" t="s">
        <v>184</v>
      </c>
      <c r="K30" s="60">
        <v>1028</v>
      </c>
      <c r="L30" s="47" t="s">
        <v>58</v>
      </c>
      <c r="M30" s="47"/>
      <c r="N30" s="41">
        <f>SUM(N31:N32)</f>
        <v>100.00026221186192</v>
      </c>
      <c r="O30" s="27"/>
      <c r="P30" s="41">
        <f>SUM(P31:P32)</f>
        <v>99.999999999999986</v>
      </c>
      <c r="Q30" s="27"/>
      <c r="R30" s="41">
        <f>SUM(R31:R32)</f>
        <v>100</v>
      </c>
      <c r="S30" s="27" t="s">
        <v>141</v>
      </c>
      <c r="T30" s="27"/>
      <c r="U30" s="27"/>
      <c r="V30" s="27"/>
    </row>
    <row r="31" spans="1:22">
      <c r="A31" s="80"/>
      <c r="B31" s="80"/>
      <c r="D31" s="90" t="s">
        <v>78</v>
      </c>
      <c r="E31" s="64">
        <v>620794</v>
      </c>
      <c r="F31" s="60" t="s">
        <v>184</v>
      </c>
      <c r="G31" s="64">
        <v>457032</v>
      </c>
      <c r="H31" s="64" t="s">
        <v>184</v>
      </c>
      <c r="I31" s="64">
        <v>163424</v>
      </c>
      <c r="J31" s="64" t="s">
        <v>184</v>
      </c>
      <c r="K31" s="64">
        <v>338</v>
      </c>
      <c r="L31" s="47" t="s">
        <v>58</v>
      </c>
      <c r="M31" s="47"/>
      <c r="N31" s="42">
        <f>E31/(E30-E33)*100</f>
        <v>81.389775310655494</v>
      </c>
      <c r="O31" s="27"/>
      <c r="P31" s="42">
        <f>G31/(G30-G33)*100</f>
        <v>92.060397060719339</v>
      </c>
      <c r="Q31" s="27"/>
      <c r="R31" s="42">
        <f>I31/(I30-I33)*100</f>
        <v>61.607129393669801</v>
      </c>
      <c r="S31" s="27" t="s">
        <v>141</v>
      </c>
      <c r="T31" s="27"/>
      <c r="U31" s="27"/>
      <c r="V31" s="27"/>
    </row>
    <row r="32" spans="1:22">
      <c r="A32" s="80"/>
      <c r="B32" s="80"/>
      <c r="D32" s="90" t="s">
        <v>79</v>
      </c>
      <c r="E32" s="64">
        <v>141950</v>
      </c>
      <c r="F32" s="60" t="s">
        <v>184</v>
      </c>
      <c r="G32" s="64">
        <v>39416</v>
      </c>
      <c r="H32" s="64" t="s">
        <v>184</v>
      </c>
      <c r="I32" s="64">
        <v>101844</v>
      </c>
      <c r="J32" s="64" t="s">
        <v>184</v>
      </c>
      <c r="K32" s="64">
        <v>690</v>
      </c>
      <c r="L32" s="47" t="s">
        <v>58</v>
      </c>
      <c r="M32" s="47"/>
      <c r="N32" s="42">
        <f>E32/(E30-E33)*100</f>
        <v>18.610486901206436</v>
      </c>
      <c r="O32" s="27"/>
      <c r="P32" s="42">
        <f>G32/(G30-G33)*100</f>
        <v>7.9396029392806504</v>
      </c>
      <c r="Q32" s="27"/>
      <c r="R32" s="42">
        <f>I32/(I30-I33)*100</f>
        <v>38.392870606330206</v>
      </c>
      <c r="S32" s="27" t="s">
        <v>141</v>
      </c>
      <c r="T32" s="27"/>
      <c r="U32" s="27"/>
      <c r="V32" s="27"/>
    </row>
    <row r="33" spans="1:22">
      <c r="A33" s="80"/>
      <c r="B33" s="80"/>
      <c r="D33" s="90"/>
      <c r="E33" s="64">
        <v>761</v>
      </c>
      <c r="F33" s="64" t="s">
        <v>58</v>
      </c>
      <c r="G33" s="64">
        <v>616</v>
      </c>
      <c r="H33" s="64" t="s">
        <v>58</v>
      </c>
      <c r="I33" s="64">
        <v>145</v>
      </c>
      <c r="J33" s="64" t="s">
        <v>58</v>
      </c>
      <c r="K33" s="96">
        <v>0</v>
      </c>
      <c r="L33" s="90"/>
      <c r="M33" s="47"/>
      <c r="N33" s="43" t="s">
        <v>156</v>
      </c>
      <c r="O33" s="27"/>
      <c r="P33" s="43" t="s">
        <v>156</v>
      </c>
      <c r="Q33" s="27"/>
      <c r="R33" s="43" t="s">
        <v>156</v>
      </c>
      <c r="S33" s="27" t="s">
        <v>141</v>
      </c>
      <c r="T33" s="27"/>
      <c r="U33" s="27"/>
      <c r="V33" s="27"/>
    </row>
    <row r="34" spans="1:22" ht="25.5" customHeight="1">
      <c r="A34" s="150"/>
      <c r="B34" s="150"/>
      <c r="C34" s="237" t="s">
        <v>97</v>
      </c>
      <c r="D34" s="237"/>
      <c r="E34" s="202">
        <v>763503</v>
      </c>
      <c r="F34" s="60" t="s">
        <v>184</v>
      </c>
      <c r="G34" s="60">
        <v>497064</v>
      </c>
      <c r="H34" s="60" t="s">
        <v>184</v>
      </c>
      <c r="I34" s="60">
        <v>265414</v>
      </c>
      <c r="J34" s="60" t="s">
        <v>184</v>
      </c>
      <c r="K34" s="60">
        <v>1028</v>
      </c>
      <c r="L34" s="47" t="s">
        <v>58</v>
      </c>
      <c r="M34" s="47"/>
      <c r="N34" s="41">
        <f>SUM(N35:N36)</f>
        <v>100.0004334520992</v>
      </c>
      <c r="O34" s="27"/>
      <c r="P34" s="41">
        <f>SUM(P35:P36)</f>
        <v>100</v>
      </c>
      <c r="Q34" s="27"/>
      <c r="R34" s="41">
        <f>SUM(R35:R36)</f>
        <v>100</v>
      </c>
      <c r="S34" s="27" t="s">
        <v>141</v>
      </c>
      <c r="T34" s="27"/>
      <c r="U34" s="27"/>
      <c r="V34" s="27"/>
    </row>
    <row r="35" spans="1:22">
      <c r="A35" s="80"/>
      <c r="B35" s="80"/>
      <c r="D35" s="90" t="s">
        <v>45</v>
      </c>
      <c r="E35" s="64">
        <v>221753</v>
      </c>
      <c r="F35" s="60" t="s">
        <v>184</v>
      </c>
      <c r="G35" s="64">
        <v>158253</v>
      </c>
      <c r="H35" s="64" t="s">
        <v>184</v>
      </c>
      <c r="I35" s="64">
        <v>63366</v>
      </c>
      <c r="J35" s="64" t="s">
        <v>184</v>
      </c>
      <c r="K35" s="64">
        <v>134</v>
      </c>
      <c r="L35" s="47" t="s">
        <v>58</v>
      </c>
      <c r="M35" s="47"/>
      <c r="N35" s="42">
        <f>E35/(E34-E37)*100</f>
        <v>32.03976778526205</v>
      </c>
      <c r="O35" s="27"/>
      <c r="P35" s="42">
        <f>G35/(G34-G37)*100</f>
        <v>35.633739388890142</v>
      </c>
      <c r="Q35" s="27"/>
      <c r="R35" s="42">
        <f>I35/(I34-I37)*100</f>
        <v>25.644491570009791</v>
      </c>
      <c r="S35" s="27" t="s">
        <v>141</v>
      </c>
      <c r="T35" s="27"/>
      <c r="U35" s="27"/>
      <c r="V35" s="27"/>
    </row>
    <row r="36" spans="1:22">
      <c r="A36" s="80"/>
      <c r="B36" s="80"/>
      <c r="D36" s="90" t="s">
        <v>46</v>
      </c>
      <c r="E36" s="64">
        <v>470368</v>
      </c>
      <c r="F36" s="64" t="s">
        <v>184</v>
      </c>
      <c r="G36" s="64">
        <v>285857</v>
      </c>
      <c r="H36" s="64" t="s">
        <v>184</v>
      </c>
      <c r="I36" s="64">
        <v>183728</v>
      </c>
      <c r="J36" s="64" t="s">
        <v>184</v>
      </c>
      <c r="K36" s="64">
        <v>783</v>
      </c>
      <c r="L36" s="47" t="s">
        <v>58</v>
      </c>
      <c r="M36" s="47"/>
      <c r="N36" s="42">
        <f>E36/(E34-E37)*100</f>
        <v>67.960665666837158</v>
      </c>
      <c r="O36" s="27"/>
      <c r="P36" s="42">
        <f>G36/(G34-G37)*100</f>
        <v>64.366260611109865</v>
      </c>
      <c r="Q36" s="27"/>
      <c r="R36" s="42">
        <f>I36/(I34-I37)*100</f>
        <v>74.355508429990209</v>
      </c>
      <c r="S36" s="27" t="s">
        <v>141</v>
      </c>
      <c r="T36" s="27"/>
      <c r="U36" s="27"/>
      <c r="V36" s="27"/>
    </row>
    <row r="37" spans="1:22">
      <c r="A37" s="80"/>
      <c r="B37" s="80"/>
      <c r="D37" s="90" t="s">
        <v>29</v>
      </c>
      <c r="E37" s="64">
        <v>71385</v>
      </c>
      <c r="F37" s="64" t="s">
        <v>184</v>
      </c>
      <c r="G37" s="64">
        <v>52954</v>
      </c>
      <c r="H37" s="64" t="s">
        <v>184</v>
      </c>
      <c r="I37" s="64">
        <v>18320</v>
      </c>
      <c r="J37" s="64" t="s">
        <v>184</v>
      </c>
      <c r="K37" s="64">
        <v>111</v>
      </c>
      <c r="L37" s="47" t="s">
        <v>58</v>
      </c>
      <c r="M37" s="47"/>
      <c r="N37" s="43" t="s">
        <v>156</v>
      </c>
      <c r="O37" s="27"/>
      <c r="P37" s="43" t="s">
        <v>156</v>
      </c>
      <c r="Q37" s="27"/>
      <c r="R37" s="43" t="s">
        <v>156</v>
      </c>
      <c r="S37" s="44"/>
      <c r="T37" s="27"/>
      <c r="U37" s="27"/>
      <c r="V37" s="27"/>
    </row>
    <row r="38" spans="1:22">
      <c r="A38" s="80"/>
      <c r="B38" s="80"/>
      <c r="D38" s="90"/>
      <c r="E38" s="64"/>
      <c r="F38" s="64"/>
      <c r="G38" s="64"/>
      <c r="H38" s="64"/>
      <c r="I38" s="64"/>
      <c r="J38" s="64"/>
      <c r="K38" s="64"/>
      <c r="L38" s="47"/>
      <c r="M38" s="47"/>
      <c r="N38" s="44"/>
      <c r="O38" s="27"/>
      <c r="P38" s="44"/>
      <c r="Q38" s="27"/>
      <c r="R38" s="44"/>
      <c r="S38" s="27" t="s">
        <v>141</v>
      </c>
      <c r="T38" s="27"/>
      <c r="U38" s="27"/>
      <c r="V38" s="27"/>
    </row>
    <row r="39" spans="1:22" ht="12.75" customHeight="1">
      <c r="A39" s="80"/>
      <c r="B39" s="146" t="s">
        <v>14</v>
      </c>
      <c r="C39" s="146"/>
      <c r="D39" s="194"/>
      <c r="L39" s="47"/>
      <c r="M39" s="47"/>
      <c r="N39" s="80"/>
      <c r="O39" s="27"/>
      <c r="P39" s="80"/>
      <c r="Q39" s="27"/>
      <c r="R39" s="80"/>
      <c r="S39" s="27" t="s">
        <v>141</v>
      </c>
      <c r="T39" s="18"/>
      <c r="U39" s="18"/>
      <c r="V39" s="18"/>
    </row>
    <row r="40" spans="1:22" ht="12.75" customHeight="1">
      <c r="A40" s="150"/>
      <c r="B40" s="150"/>
      <c r="C40" s="229" t="s">
        <v>98</v>
      </c>
      <c r="D40" s="229"/>
      <c r="E40" s="202">
        <v>142137</v>
      </c>
      <c r="F40" s="60" t="s">
        <v>184</v>
      </c>
      <c r="G40" s="60">
        <v>44368</v>
      </c>
      <c r="H40" s="60" t="s">
        <v>184</v>
      </c>
      <c r="I40" s="60">
        <v>97079</v>
      </c>
      <c r="J40" s="60" t="s">
        <v>184</v>
      </c>
      <c r="K40" s="60">
        <v>690</v>
      </c>
      <c r="L40" s="47" t="s">
        <v>58</v>
      </c>
      <c r="M40" s="47"/>
      <c r="N40" s="41">
        <f>SUM(N41:N44)</f>
        <v>100</v>
      </c>
      <c r="O40" s="27"/>
      <c r="P40" s="41">
        <f>SUM(P41:P44)</f>
        <v>100.00000000000001</v>
      </c>
      <c r="Q40" s="27"/>
      <c r="R40" s="41">
        <f>SUM(R41:R44)</f>
        <v>100</v>
      </c>
      <c r="S40" s="27" t="s">
        <v>141</v>
      </c>
      <c r="T40" s="27"/>
      <c r="U40" s="27"/>
      <c r="V40" s="27"/>
    </row>
    <row r="41" spans="1:22" ht="14.25">
      <c r="A41" s="80"/>
      <c r="B41" s="80"/>
      <c r="D41" s="90" t="s">
        <v>161</v>
      </c>
      <c r="E41" s="64">
        <v>40764</v>
      </c>
      <c r="F41" s="60" t="s">
        <v>184</v>
      </c>
      <c r="G41" s="64">
        <v>29144</v>
      </c>
      <c r="H41" s="64" t="s">
        <v>184</v>
      </c>
      <c r="I41" s="64">
        <v>11620</v>
      </c>
      <c r="J41" s="64" t="s">
        <v>184</v>
      </c>
      <c r="K41" s="96">
        <v>0</v>
      </c>
      <c r="L41" s="90"/>
      <c r="M41" s="47"/>
      <c r="N41" s="42">
        <f>E41/(E40-E45)*100</f>
        <v>30.489382867485919</v>
      </c>
      <c r="O41" s="27"/>
      <c r="P41" s="42">
        <f>G41/(G40-G45)*100</f>
        <v>69.800972385217833</v>
      </c>
      <c r="Q41" s="27"/>
      <c r="R41" s="42">
        <f>I41/(I40-I45)*100</f>
        <v>12.733409310072762</v>
      </c>
      <c r="S41" s="27"/>
      <c r="T41" s="27"/>
      <c r="U41" s="27"/>
      <c r="V41" s="27"/>
    </row>
    <row r="42" spans="1:22">
      <c r="A42" s="80"/>
      <c r="B42" s="80"/>
      <c r="D42" s="90" t="s">
        <v>79</v>
      </c>
      <c r="E42" s="64">
        <v>35251</v>
      </c>
      <c r="F42" s="64" t="s">
        <v>184</v>
      </c>
      <c r="G42" s="64">
        <v>11118</v>
      </c>
      <c r="H42" s="64" t="s">
        <v>184</v>
      </c>
      <c r="I42" s="64">
        <v>23542</v>
      </c>
      <c r="J42" s="64" t="s">
        <v>184</v>
      </c>
      <c r="K42" s="64">
        <v>591</v>
      </c>
      <c r="L42" s="47" t="s">
        <v>58</v>
      </c>
      <c r="M42" s="47"/>
      <c r="N42" s="42">
        <f>E42/(E40-E45)*100</f>
        <v>26.365941405694883</v>
      </c>
      <c r="O42" s="27"/>
      <c r="P42" s="42">
        <f>G42/(G40-G45)*100</f>
        <v>26.628026728618302</v>
      </c>
      <c r="Q42" s="27"/>
      <c r="R42" s="42">
        <f>I42/(I40-I45)*100</f>
        <v>25.79775576400456</v>
      </c>
      <c r="S42" s="27"/>
      <c r="T42" s="27"/>
      <c r="U42" s="27"/>
      <c r="V42" s="27"/>
    </row>
    <row r="43" spans="1:22" ht="14.25">
      <c r="A43" s="80"/>
      <c r="B43" s="80"/>
      <c r="D43" s="90" t="s">
        <v>162</v>
      </c>
      <c r="E43" s="64">
        <v>55224</v>
      </c>
      <c r="F43" s="64" t="s">
        <v>184</v>
      </c>
      <c r="G43" s="96">
        <v>106</v>
      </c>
      <c r="H43" s="96" t="s">
        <v>58</v>
      </c>
      <c r="I43" s="64">
        <v>55019</v>
      </c>
      <c r="J43" s="64" t="s">
        <v>184</v>
      </c>
      <c r="K43" s="64">
        <v>99</v>
      </c>
      <c r="L43" s="47" t="s">
        <v>58</v>
      </c>
      <c r="M43" s="47"/>
      <c r="N43" s="42">
        <f>E43/(E40-E45)*100</f>
        <v>41.304721800462232</v>
      </c>
      <c r="O43" s="27"/>
      <c r="P43" s="42">
        <f>G43/(G40-G45)*100</f>
        <v>0.25387397312767945</v>
      </c>
      <c r="Q43" s="27"/>
      <c r="R43" s="42">
        <f>I43/(I40-I45)*100</f>
        <v>60.290830191987375</v>
      </c>
      <c r="S43" s="44"/>
      <c r="T43" s="27"/>
      <c r="U43" s="27"/>
      <c r="V43" s="27"/>
    </row>
    <row r="44" spans="1:22">
      <c r="A44" s="80"/>
      <c r="B44" s="80"/>
      <c r="D44" s="90" t="s">
        <v>181</v>
      </c>
      <c r="E44" s="64">
        <v>2460</v>
      </c>
      <c r="F44" s="64" t="s">
        <v>58</v>
      </c>
      <c r="G44" s="96">
        <v>1385</v>
      </c>
      <c r="H44" s="96" t="s">
        <v>58</v>
      </c>
      <c r="I44" s="64">
        <v>1075</v>
      </c>
      <c r="J44" s="64" t="s">
        <v>58</v>
      </c>
      <c r="K44" s="96">
        <v>0</v>
      </c>
      <c r="L44" s="90"/>
      <c r="M44" s="47"/>
      <c r="N44" s="42">
        <f>E44/(E40-E45)*100</f>
        <v>1.8399539263569658</v>
      </c>
      <c r="O44" s="44"/>
      <c r="P44" s="42">
        <f>G44/(G40-G45)*100</f>
        <v>3.3171269130361889</v>
      </c>
      <c r="Q44" s="44"/>
      <c r="R44" s="42">
        <f>I44/(I40-I45)*100</f>
        <v>1.1780047339353028</v>
      </c>
      <c r="S44" s="44"/>
      <c r="T44" s="27"/>
      <c r="U44" s="27"/>
      <c r="V44" s="27"/>
    </row>
    <row r="45" spans="1:22">
      <c r="A45" s="80"/>
      <c r="B45" s="80"/>
      <c r="D45" s="90" t="s">
        <v>29</v>
      </c>
      <c r="E45" s="64">
        <v>8438</v>
      </c>
      <c r="F45" s="90" t="s">
        <v>184</v>
      </c>
      <c r="G45" s="64">
        <v>2615</v>
      </c>
      <c r="H45" s="64" t="s">
        <v>58</v>
      </c>
      <c r="I45" s="64">
        <v>5823</v>
      </c>
      <c r="J45" s="64" t="s">
        <v>58</v>
      </c>
      <c r="K45" s="96">
        <v>0</v>
      </c>
      <c r="L45" s="90"/>
      <c r="M45" s="47"/>
      <c r="N45" s="43" t="s">
        <v>156</v>
      </c>
      <c r="O45" s="27"/>
      <c r="P45" s="43" t="s">
        <v>156</v>
      </c>
      <c r="Q45" s="27"/>
      <c r="R45" s="43" t="s">
        <v>156</v>
      </c>
      <c r="S45" s="27"/>
      <c r="T45" s="27"/>
      <c r="U45" s="27"/>
      <c r="V45" s="27"/>
    </row>
    <row r="46" spans="1:22">
      <c r="A46" s="80"/>
      <c r="B46" s="80"/>
      <c r="D46" s="90"/>
      <c r="G46" s="64"/>
      <c r="H46" s="64"/>
      <c r="I46" s="64"/>
      <c r="J46" s="64"/>
      <c r="K46" s="64"/>
      <c r="L46" s="47"/>
      <c r="M46" s="47"/>
      <c r="N46" s="80"/>
      <c r="O46" s="27"/>
      <c r="P46" s="44"/>
      <c r="Q46" s="27"/>
      <c r="R46" s="44"/>
      <c r="S46" s="27"/>
      <c r="T46" s="27"/>
      <c r="U46" s="27"/>
      <c r="V46" s="27"/>
    </row>
    <row r="47" spans="1:22" ht="12.75" customHeight="1">
      <c r="A47" s="150"/>
      <c r="B47" s="150"/>
      <c r="C47" s="229" t="s">
        <v>100</v>
      </c>
      <c r="D47" s="229"/>
      <c r="E47" s="202">
        <v>142137</v>
      </c>
      <c r="F47" s="60" t="s">
        <v>184</v>
      </c>
      <c r="G47" s="60">
        <v>44369</v>
      </c>
      <c r="H47" s="60" t="s">
        <v>184</v>
      </c>
      <c r="I47" s="60">
        <v>97079</v>
      </c>
      <c r="J47" s="60" t="s">
        <v>184</v>
      </c>
      <c r="K47" s="60">
        <v>690</v>
      </c>
      <c r="L47" s="47" t="s">
        <v>58</v>
      </c>
      <c r="M47" s="47"/>
      <c r="N47" s="41">
        <f>SUM(N48:N51)</f>
        <v>100.00075057606712</v>
      </c>
      <c r="O47" s="27"/>
      <c r="P47" s="41">
        <f>SUM(P48:P51)</f>
        <v>100</v>
      </c>
      <c r="Q47" s="27"/>
      <c r="R47" s="41">
        <f>SUM(R48:R51)</f>
        <v>100</v>
      </c>
      <c r="S47" s="27"/>
      <c r="T47" s="27"/>
      <c r="U47" s="27"/>
      <c r="V47" s="27"/>
    </row>
    <row r="48" spans="1:22">
      <c r="A48" s="80"/>
      <c r="B48" s="80"/>
      <c r="D48" s="90" t="s">
        <v>80</v>
      </c>
      <c r="E48" s="64">
        <v>18457</v>
      </c>
      <c r="F48" s="64" t="s">
        <v>184</v>
      </c>
      <c r="G48" s="64">
        <v>6540</v>
      </c>
      <c r="H48" s="64" t="s">
        <v>184</v>
      </c>
      <c r="I48" s="64">
        <v>11403</v>
      </c>
      <c r="J48" s="64" t="s">
        <v>184</v>
      </c>
      <c r="K48" s="64">
        <v>514</v>
      </c>
      <c r="L48" s="47" t="s">
        <v>58</v>
      </c>
      <c r="M48" s="47"/>
      <c r="N48" s="42">
        <f>E48/(E47-E52)*100</f>
        <v>13.853382471046526</v>
      </c>
      <c r="O48" s="27"/>
      <c r="P48" s="42">
        <f>G48/(G47-G52)*100</f>
        <v>15.840720825461416</v>
      </c>
      <c r="Q48" s="27"/>
      <c r="R48" s="42">
        <f>I48/(I47-I52)*100</f>
        <v>12.495616726571404</v>
      </c>
      <c r="S48" s="27"/>
      <c r="T48" s="27"/>
      <c r="U48" s="27"/>
      <c r="V48" s="27"/>
    </row>
    <row r="49" spans="1:22" ht="14.25">
      <c r="A49" s="80"/>
      <c r="B49" s="80"/>
      <c r="D49" s="90" t="s">
        <v>163</v>
      </c>
      <c r="E49" s="64">
        <v>57091</v>
      </c>
      <c r="F49" s="60" t="s">
        <v>184</v>
      </c>
      <c r="G49" s="64">
        <v>33255</v>
      </c>
      <c r="H49" s="64" t="s">
        <v>184</v>
      </c>
      <c r="I49" s="64">
        <v>23759</v>
      </c>
      <c r="J49" s="64" t="s">
        <v>184</v>
      </c>
      <c r="K49" s="64">
        <v>77</v>
      </c>
      <c r="L49" s="47" t="s">
        <v>58</v>
      </c>
      <c r="M49" s="47"/>
      <c r="N49" s="42">
        <f>E49/(E47-E52)*100</f>
        <v>42.8511382486058</v>
      </c>
      <c r="O49" s="27"/>
      <c r="P49" s="42">
        <f>G49/(G47-G52)*100</f>
        <v>80.547885481761369</v>
      </c>
      <c r="Q49" s="27"/>
      <c r="R49" s="42">
        <f>I49/(I47-I52)*100</f>
        <v>26.035548347505916</v>
      </c>
      <c r="S49" s="27"/>
      <c r="T49" s="27"/>
      <c r="U49" s="27"/>
      <c r="V49" s="27"/>
    </row>
    <row r="50" spans="1:22" ht="14.25">
      <c r="A50" s="80"/>
      <c r="B50" s="80"/>
      <c r="D50" s="90" t="s">
        <v>162</v>
      </c>
      <c r="E50" s="64">
        <v>55224</v>
      </c>
      <c r="F50" s="64" t="s">
        <v>184</v>
      </c>
      <c r="G50" s="64">
        <v>106</v>
      </c>
      <c r="H50" s="64" t="s">
        <v>58</v>
      </c>
      <c r="I50" s="64">
        <v>55019</v>
      </c>
      <c r="J50" s="64" t="s">
        <v>184</v>
      </c>
      <c r="K50" s="64">
        <v>99</v>
      </c>
      <c r="L50" s="47" t="s">
        <v>58</v>
      </c>
      <c r="M50" s="47"/>
      <c r="N50" s="42">
        <f>E50/(E47-E52)*100</f>
        <v>41.449812731271251</v>
      </c>
      <c r="O50" s="27"/>
      <c r="P50" s="42">
        <f>G50/(G47-G52)*100</f>
        <v>0.25674562805793733</v>
      </c>
      <c r="Q50" s="27"/>
      <c r="R50" s="42">
        <f>I50/(I47-I52)*100</f>
        <v>60.290830191987375</v>
      </c>
      <c r="S50" s="27"/>
      <c r="T50" s="27"/>
      <c r="U50" s="27"/>
      <c r="V50" s="27"/>
    </row>
    <row r="51" spans="1:22">
      <c r="A51" s="80"/>
      <c r="B51" s="80"/>
      <c r="D51" s="90" t="s">
        <v>181</v>
      </c>
      <c r="E51" s="64">
        <v>2460</v>
      </c>
      <c r="F51" s="64" t="s">
        <v>58</v>
      </c>
      <c r="G51" s="64">
        <v>1385</v>
      </c>
      <c r="H51" s="64" t="s">
        <v>58</v>
      </c>
      <c r="I51" s="64">
        <v>1075</v>
      </c>
      <c r="J51" s="64" t="s">
        <v>58</v>
      </c>
      <c r="K51" s="96">
        <v>0</v>
      </c>
      <c r="L51" s="90"/>
      <c r="M51" s="47"/>
      <c r="N51" s="42">
        <f>E51/(E47-E52)*100</f>
        <v>1.8464171251435477</v>
      </c>
      <c r="O51" s="44"/>
      <c r="P51" s="42">
        <f>G51/(G47-G52)*100</f>
        <v>3.3546480647192753</v>
      </c>
      <c r="Q51" s="44"/>
      <c r="R51" s="42">
        <f>I51/(I47-I52)*100</f>
        <v>1.1780047339353028</v>
      </c>
      <c r="S51" s="27"/>
      <c r="T51" s="27"/>
      <c r="U51" s="27"/>
      <c r="V51" s="27"/>
    </row>
    <row r="52" spans="1:22">
      <c r="A52" s="80"/>
      <c r="B52" s="80"/>
      <c r="D52" s="90" t="s">
        <v>29</v>
      </c>
      <c r="E52" s="64">
        <v>8906</v>
      </c>
      <c r="F52" s="64" t="s">
        <v>184</v>
      </c>
      <c r="G52" s="64">
        <v>3083</v>
      </c>
      <c r="H52" s="64" t="s">
        <v>58</v>
      </c>
      <c r="I52" s="64">
        <v>5823</v>
      </c>
      <c r="J52" s="64" t="s">
        <v>58</v>
      </c>
      <c r="K52" s="96">
        <v>0</v>
      </c>
      <c r="L52" s="90"/>
      <c r="M52" s="47"/>
      <c r="N52" s="43" t="s">
        <v>156</v>
      </c>
      <c r="O52" s="27"/>
      <c r="P52" s="43" t="s">
        <v>156</v>
      </c>
      <c r="Q52" s="27"/>
      <c r="R52" s="43" t="s">
        <v>156</v>
      </c>
      <c r="S52" s="27"/>
      <c r="T52" s="27"/>
      <c r="U52" s="27"/>
      <c r="V52" s="27"/>
    </row>
    <row r="53" spans="1:22">
      <c r="A53" s="80"/>
      <c r="B53" s="80"/>
      <c r="D53" s="90"/>
      <c r="E53" s="64"/>
      <c r="F53" s="64"/>
      <c r="G53" s="64"/>
      <c r="H53" s="64"/>
      <c r="I53" s="64"/>
      <c r="J53" s="64"/>
      <c r="K53" s="64"/>
      <c r="L53" s="47"/>
      <c r="M53" s="47"/>
      <c r="N53" s="44"/>
      <c r="O53" s="27"/>
      <c r="P53" s="44"/>
      <c r="Q53" s="27"/>
      <c r="R53" s="44"/>
      <c r="S53" s="27"/>
      <c r="T53" s="27"/>
      <c r="U53" s="27"/>
      <c r="V53" s="27"/>
    </row>
    <row r="54" spans="1:22" ht="12.75" customHeight="1">
      <c r="A54" s="150"/>
      <c r="B54" s="150"/>
      <c r="C54" s="229" t="s">
        <v>47</v>
      </c>
      <c r="D54" s="229"/>
      <c r="E54" s="202">
        <v>142137</v>
      </c>
      <c r="F54" s="60" t="s">
        <v>184</v>
      </c>
      <c r="G54" s="60">
        <v>44368</v>
      </c>
      <c r="H54" s="60" t="s">
        <v>184</v>
      </c>
      <c r="I54" s="60">
        <v>97080</v>
      </c>
      <c r="J54" s="60" t="s">
        <v>184</v>
      </c>
      <c r="K54" s="60">
        <v>690</v>
      </c>
      <c r="L54" s="47" t="s">
        <v>58</v>
      </c>
      <c r="M54" s="47"/>
      <c r="N54" s="41">
        <f>SUM(N55:N57)</f>
        <v>100.00070354657829</v>
      </c>
      <c r="O54" s="27"/>
      <c r="P54" s="41">
        <f>SUM(P55:P57)</f>
        <v>100</v>
      </c>
      <c r="Q54" s="27"/>
      <c r="R54" s="41">
        <f>SUM(R55:R57)</f>
        <v>100</v>
      </c>
      <c r="S54" s="27"/>
      <c r="T54" s="27"/>
      <c r="U54" s="27"/>
      <c r="V54" s="27"/>
    </row>
    <row r="55" spans="1:22">
      <c r="A55" s="80"/>
      <c r="B55" s="80"/>
      <c r="D55" s="90" t="s">
        <v>78</v>
      </c>
      <c r="E55" s="64">
        <v>35162</v>
      </c>
      <c r="F55" s="60" t="s">
        <v>184</v>
      </c>
      <c r="G55" s="64">
        <v>24473</v>
      </c>
      <c r="H55" s="64" t="s">
        <v>184</v>
      </c>
      <c r="I55" s="64">
        <v>10689</v>
      </c>
      <c r="J55" s="64" t="s">
        <v>184</v>
      </c>
      <c r="K55" s="64">
        <v>0</v>
      </c>
      <c r="L55" s="47" t="s">
        <v>58</v>
      </c>
      <c r="M55" s="47"/>
      <c r="N55" s="42">
        <f>E55/(E$54)*100</f>
        <v>24.738104786227371</v>
      </c>
      <c r="O55" s="27"/>
      <c r="P55" s="42">
        <f>G55/(G$54)*100</f>
        <v>55.159123692751535</v>
      </c>
      <c r="Q55" s="27"/>
      <c r="R55" s="42">
        <f>I55/(I$54)*100</f>
        <v>11.010506798516689</v>
      </c>
      <c r="S55" s="27"/>
      <c r="T55" s="27"/>
      <c r="U55" s="27"/>
      <c r="V55" s="27"/>
    </row>
    <row r="56" spans="1:22">
      <c r="A56" s="80"/>
      <c r="B56" s="80"/>
      <c r="D56" s="90" t="s">
        <v>79</v>
      </c>
      <c r="E56" s="64">
        <v>106976</v>
      </c>
      <c r="F56" s="64" t="s">
        <v>184</v>
      </c>
      <c r="G56" s="64">
        <v>19895</v>
      </c>
      <c r="H56" s="64" t="s">
        <v>184</v>
      </c>
      <c r="I56" s="64">
        <v>86391</v>
      </c>
      <c r="J56" s="64" t="s">
        <v>184</v>
      </c>
      <c r="K56" s="64">
        <v>690</v>
      </c>
      <c r="L56" s="47" t="s">
        <v>58</v>
      </c>
      <c r="M56" s="47"/>
      <c r="N56" s="42">
        <f>E56/(E$54)*100</f>
        <v>75.262598760350926</v>
      </c>
      <c r="O56" s="27"/>
      <c r="P56" s="42">
        <f>G56/(G$54)*100</f>
        <v>44.840876307248465</v>
      </c>
      <c r="Q56" s="27"/>
      <c r="R56" s="42">
        <f>I56/(I$54)*100</f>
        <v>88.989493201483313</v>
      </c>
      <c r="S56" s="27"/>
      <c r="T56" s="27"/>
      <c r="U56" s="27"/>
      <c r="V56" s="27"/>
    </row>
    <row r="57" spans="1:22">
      <c r="A57" s="80"/>
      <c r="B57" s="80"/>
      <c r="D57" s="90"/>
      <c r="E57" s="64"/>
      <c r="F57" s="64"/>
      <c r="G57" s="64"/>
      <c r="H57" s="64"/>
      <c r="I57" s="64"/>
      <c r="J57" s="64"/>
      <c r="K57" s="64"/>
      <c r="L57" s="47"/>
      <c r="M57" s="47"/>
      <c r="N57" s="44"/>
      <c r="O57" s="27"/>
      <c r="P57" s="44"/>
      <c r="Q57" s="27"/>
      <c r="R57" s="44"/>
      <c r="S57" s="27"/>
      <c r="T57" s="27"/>
      <c r="U57" s="27"/>
      <c r="V57" s="27"/>
    </row>
    <row r="58" spans="1:22" ht="25.5" customHeight="1">
      <c r="A58" s="150"/>
      <c r="B58" s="150"/>
      <c r="C58" s="237" t="s">
        <v>97</v>
      </c>
      <c r="D58" s="237"/>
      <c r="E58" s="202">
        <v>142137</v>
      </c>
      <c r="F58" s="60" t="s">
        <v>184</v>
      </c>
      <c r="G58" s="60">
        <v>44368</v>
      </c>
      <c r="H58" s="60" t="s">
        <v>184</v>
      </c>
      <c r="I58" s="60">
        <v>97080</v>
      </c>
      <c r="J58" s="60" t="s">
        <v>184</v>
      </c>
      <c r="K58" s="60">
        <v>690</v>
      </c>
      <c r="L58" s="47" t="s">
        <v>58</v>
      </c>
      <c r="M58" s="47"/>
      <c r="N58" s="41">
        <f>SUM(N59:N62)</f>
        <v>100.00073550503453</v>
      </c>
      <c r="O58" s="27"/>
      <c r="P58" s="41">
        <f>SUM(P59:P62)</f>
        <v>100</v>
      </c>
      <c r="Q58" s="27"/>
      <c r="R58" s="41">
        <f>SUM(R59:R62)</f>
        <v>100</v>
      </c>
      <c r="S58" s="27"/>
      <c r="T58" s="27"/>
      <c r="U58" s="27"/>
      <c r="V58" s="27"/>
    </row>
    <row r="59" spans="1:22">
      <c r="A59" s="80"/>
      <c r="B59" s="80"/>
      <c r="D59" s="90" t="s">
        <v>45</v>
      </c>
      <c r="E59" s="64">
        <v>37408</v>
      </c>
      <c r="F59" s="60" t="s">
        <v>184</v>
      </c>
      <c r="G59" s="64">
        <v>23021</v>
      </c>
      <c r="H59" s="64" t="s">
        <v>184</v>
      </c>
      <c r="I59" s="64">
        <v>14387</v>
      </c>
      <c r="J59" s="64" t="s">
        <v>184</v>
      </c>
      <c r="K59" s="96">
        <v>0</v>
      </c>
      <c r="L59" s="90"/>
      <c r="M59" s="47"/>
      <c r="N59" s="42">
        <f>E59/(E$58-E$61)*100</f>
        <v>27.513772331771612</v>
      </c>
      <c r="O59" s="27"/>
      <c r="P59" s="42">
        <f>G59/(G$58-G$61)*100</f>
        <v>55.868077464446927</v>
      </c>
      <c r="Q59" s="27"/>
      <c r="R59" s="42">
        <f>I59/(I$58-I$61)*100</f>
        <v>15.294580400995045</v>
      </c>
      <c r="S59" s="27"/>
      <c r="T59" s="27"/>
      <c r="U59" s="27"/>
      <c r="V59" s="27"/>
    </row>
    <row r="60" spans="1:22">
      <c r="A60" s="80"/>
      <c r="B60" s="80"/>
      <c r="D60" s="90" t="s">
        <v>46</v>
      </c>
      <c r="E60" s="64">
        <v>98554</v>
      </c>
      <c r="F60" s="64" t="s">
        <v>184</v>
      </c>
      <c r="G60" s="64">
        <v>18185</v>
      </c>
      <c r="H60" s="64" t="s">
        <v>184</v>
      </c>
      <c r="I60" s="64">
        <v>79679</v>
      </c>
      <c r="J60" s="64" t="s">
        <v>184</v>
      </c>
      <c r="K60" s="64">
        <v>690</v>
      </c>
      <c r="L60" s="47" t="s">
        <v>58</v>
      </c>
      <c r="M60" s="47"/>
      <c r="N60" s="42">
        <f>E60/(E$58-E$61)*100</f>
        <v>72.486963173262922</v>
      </c>
      <c r="O60" s="27"/>
      <c r="P60" s="42">
        <f>G60/(G$58-G$61)*100</f>
        <v>44.131922535553073</v>
      </c>
      <c r="Q60" s="27"/>
      <c r="R60" s="42">
        <f>I60/(I$58-I$61)*100</f>
        <v>84.705419599004955</v>
      </c>
      <c r="S60" s="27"/>
      <c r="T60" s="27"/>
      <c r="U60" s="27"/>
      <c r="V60" s="27"/>
    </row>
    <row r="61" spans="1:22">
      <c r="A61" s="80"/>
      <c r="B61" s="80"/>
      <c r="D61" s="90" t="s">
        <v>29</v>
      </c>
      <c r="E61" s="64">
        <v>6176</v>
      </c>
      <c r="F61" s="64" t="s">
        <v>184</v>
      </c>
      <c r="G61" s="64">
        <v>3162</v>
      </c>
      <c r="H61" s="64" t="s">
        <v>58</v>
      </c>
      <c r="I61" s="96">
        <v>3014</v>
      </c>
      <c r="J61" s="96" t="s">
        <v>58</v>
      </c>
      <c r="K61" s="96">
        <v>0</v>
      </c>
      <c r="L61" s="90"/>
      <c r="M61" s="47"/>
      <c r="N61" s="43" t="s">
        <v>156</v>
      </c>
      <c r="O61" s="44"/>
      <c r="P61" s="43" t="s">
        <v>144</v>
      </c>
      <c r="Q61" s="44"/>
      <c r="R61" s="43" t="s">
        <v>144</v>
      </c>
      <c r="S61" s="27"/>
      <c r="T61" s="27"/>
      <c r="U61" s="27"/>
      <c r="V61" s="27"/>
    </row>
    <row r="62" spans="1:22">
      <c r="A62" s="80"/>
      <c r="B62" s="80"/>
      <c r="D62" s="90"/>
      <c r="E62" s="64"/>
      <c r="F62" s="64"/>
      <c r="G62" s="64"/>
      <c r="H62" s="64"/>
      <c r="I62" s="96"/>
      <c r="J62" s="96"/>
      <c r="K62" s="96"/>
      <c r="L62" s="47"/>
      <c r="M62" s="47"/>
      <c r="N62" s="44"/>
      <c r="O62" s="27"/>
      <c r="P62" s="44"/>
      <c r="Q62" s="27"/>
      <c r="R62" s="44"/>
      <c r="S62" s="27"/>
      <c r="T62" s="27"/>
      <c r="U62" s="27"/>
      <c r="V62" s="27"/>
    </row>
    <row r="63" spans="1:22" ht="12.75" customHeight="1">
      <c r="A63" s="80"/>
      <c r="B63" s="146" t="s">
        <v>95</v>
      </c>
      <c r="C63" s="146"/>
      <c r="D63" s="194"/>
      <c r="L63" s="47"/>
      <c r="M63" s="47"/>
      <c r="N63" s="80"/>
      <c r="O63" s="27"/>
      <c r="P63" s="80"/>
      <c r="Q63" s="27"/>
      <c r="R63" s="80"/>
      <c r="S63" s="27"/>
      <c r="T63" s="18"/>
      <c r="U63" s="18"/>
      <c r="V63" s="18"/>
    </row>
    <row r="64" spans="1:22" ht="12.75" customHeight="1">
      <c r="A64" s="150"/>
      <c r="B64" s="150"/>
      <c r="C64" s="229" t="s">
        <v>98</v>
      </c>
      <c r="D64" s="229"/>
      <c r="E64" s="60">
        <v>621366</v>
      </c>
      <c r="F64" s="60" t="s">
        <v>184</v>
      </c>
      <c r="G64" s="60">
        <v>452697</v>
      </c>
      <c r="H64" s="60" t="s">
        <v>184</v>
      </c>
      <c r="I64" s="60">
        <v>168334</v>
      </c>
      <c r="J64" s="60" t="s">
        <v>184</v>
      </c>
      <c r="K64" s="60">
        <v>338</v>
      </c>
      <c r="L64" s="47" t="s">
        <v>58</v>
      </c>
      <c r="M64" s="47"/>
      <c r="N64" s="41">
        <f>SUM(N65:N68)</f>
        <v>100.00051293976036</v>
      </c>
      <c r="O64" s="27"/>
      <c r="P64" s="41">
        <f>SUM(P65:P68)</f>
        <v>100</v>
      </c>
      <c r="Q64" s="27"/>
      <c r="R64" s="41">
        <f>SUM(R65:R68)</f>
        <v>100</v>
      </c>
      <c r="S64" s="27"/>
      <c r="T64" s="27"/>
      <c r="U64" s="27"/>
      <c r="V64" s="27"/>
    </row>
    <row r="65" spans="1:22" ht="14.25">
      <c r="A65" s="80"/>
      <c r="B65" s="80"/>
      <c r="D65" s="90" t="s">
        <v>161</v>
      </c>
      <c r="E65" s="64">
        <v>293806</v>
      </c>
      <c r="F65" s="64" t="s">
        <v>184</v>
      </c>
      <c r="G65" s="64">
        <v>217854</v>
      </c>
      <c r="H65" s="64" t="s">
        <v>184</v>
      </c>
      <c r="I65" s="64">
        <v>75725</v>
      </c>
      <c r="J65" s="64" t="s">
        <v>184</v>
      </c>
      <c r="K65" s="64">
        <v>227</v>
      </c>
      <c r="L65" s="47" t="s">
        <v>58</v>
      </c>
      <c r="M65" s="47"/>
      <c r="N65" s="42">
        <f>E65/(E$64-E$69)*100</f>
        <v>50.234926410242387</v>
      </c>
      <c r="O65" s="27"/>
      <c r="P65" s="42">
        <f>G65/(G$64-G$69)*100</f>
        <v>51.205186001744018</v>
      </c>
      <c r="Q65" s="27"/>
      <c r="R65" s="42">
        <f>I65/(I$64-I$69)*100</f>
        <v>47.569839245667048</v>
      </c>
      <c r="S65" s="27"/>
      <c r="T65" s="27"/>
      <c r="U65" s="27"/>
      <c r="V65" s="27"/>
    </row>
    <row r="66" spans="1:22">
      <c r="A66" s="80"/>
      <c r="B66" s="80"/>
      <c r="D66" s="90" t="s">
        <v>79</v>
      </c>
      <c r="E66" s="64">
        <v>102656</v>
      </c>
      <c r="F66" s="60" t="s">
        <v>184</v>
      </c>
      <c r="G66" s="64">
        <v>78741</v>
      </c>
      <c r="H66" s="64" t="s">
        <v>184</v>
      </c>
      <c r="I66" s="64">
        <v>23915</v>
      </c>
      <c r="J66" s="64" t="s">
        <v>184</v>
      </c>
      <c r="K66" s="96">
        <v>0</v>
      </c>
      <c r="L66" s="90"/>
      <c r="M66" s="47"/>
      <c r="N66" s="42">
        <f>E66/(E$64-E$69)*100</f>
        <v>17.552114679652021</v>
      </c>
      <c r="O66" s="27"/>
      <c r="P66" s="42">
        <f>G66/(G$64-G$69)*100</f>
        <v>18.507567228342499</v>
      </c>
      <c r="Q66" s="27"/>
      <c r="R66" s="42">
        <f t="shared" ref="R66:R68" si="0">I66/(I$64-I$69)*100</f>
        <v>15.023211694422283</v>
      </c>
      <c r="S66" s="27"/>
      <c r="T66" s="27"/>
      <c r="U66" s="27"/>
      <c r="V66" s="27"/>
    </row>
    <row r="67" spans="1:22" ht="14.25">
      <c r="A67" s="80"/>
      <c r="B67" s="80"/>
      <c r="D67" s="90" t="s">
        <v>162</v>
      </c>
      <c r="E67" s="64">
        <v>34372</v>
      </c>
      <c r="F67" s="64" t="s">
        <v>184</v>
      </c>
      <c r="G67" s="64">
        <v>3115</v>
      </c>
      <c r="H67" s="64" t="s">
        <v>58</v>
      </c>
      <c r="I67" s="64">
        <v>31257</v>
      </c>
      <c r="J67" s="64" t="s">
        <v>184</v>
      </c>
      <c r="K67" s="96">
        <v>0</v>
      </c>
      <c r="L67" s="90"/>
      <c r="M67" s="47"/>
      <c r="N67" s="42">
        <f>E67/(E$64-E$69)*100</f>
        <v>5.8769218143021282</v>
      </c>
      <c r="O67" s="44"/>
      <c r="P67" s="42">
        <f>G67/(G$64-G$69)*100</f>
        <v>0.73216077921650569</v>
      </c>
      <c r="Q67" s="44"/>
      <c r="R67" s="42">
        <f t="shared" si="0"/>
        <v>19.635397362849982</v>
      </c>
      <c r="S67" s="27"/>
      <c r="T67" s="27"/>
      <c r="U67" s="27"/>
      <c r="V67" s="27"/>
    </row>
    <row r="68" spans="1:22">
      <c r="A68" s="80"/>
      <c r="B68" s="80"/>
      <c r="D68" s="90" t="s">
        <v>181</v>
      </c>
      <c r="E68" s="64">
        <v>154033</v>
      </c>
      <c r="F68" s="64" t="s">
        <v>184</v>
      </c>
      <c r="G68" s="64">
        <v>125743</v>
      </c>
      <c r="H68" s="64" t="s">
        <v>184</v>
      </c>
      <c r="I68" s="64">
        <v>28290</v>
      </c>
      <c r="J68" s="64" t="s">
        <v>184</v>
      </c>
      <c r="K68" s="96">
        <v>0</v>
      </c>
      <c r="L68" s="90"/>
      <c r="M68" s="47"/>
      <c r="N68" s="42">
        <f>E68/(E$64-E$69)*100</f>
        <v>26.336550035563821</v>
      </c>
      <c r="O68" s="44"/>
      <c r="P68" s="42">
        <f>G68/(G$64-G$69)*100</f>
        <v>29.555085990696973</v>
      </c>
      <c r="Q68" s="44"/>
      <c r="R68" s="42">
        <f t="shared" si="0"/>
        <v>17.771551697060691</v>
      </c>
      <c r="S68" s="27"/>
      <c r="T68" s="27"/>
      <c r="U68" s="27"/>
      <c r="V68" s="27"/>
    </row>
    <row r="69" spans="1:22">
      <c r="A69" s="80"/>
      <c r="B69" s="80"/>
      <c r="D69" s="90" t="s">
        <v>29</v>
      </c>
      <c r="E69" s="96">
        <v>36502</v>
      </c>
      <c r="F69" s="96" t="s">
        <v>184</v>
      </c>
      <c r="G69" s="96">
        <v>27244</v>
      </c>
      <c r="H69" s="96" t="s">
        <v>184</v>
      </c>
      <c r="I69" s="96">
        <v>9147</v>
      </c>
      <c r="J69" s="96" t="s">
        <v>184</v>
      </c>
      <c r="K69" s="64">
        <v>111</v>
      </c>
      <c r="L69" s="47" t="s">
        <v>58</v>
      </c>
      <c r="M69" s="47"/>
      <c r="N69" s="43" t="s">
        <v>156</v>
      </c>
      <c r="O69" s="44"/>
      <c r="P69" s="43" t="s">
        <v>156</v>
      </c>
      <c r="Q69" s="44"/>
      <c r="R69" s="43" t="s">
        <v>156</v>
      </c>
      <c r="S69" s="27"/>
      <c r="T69" s="27"/>
      <c r="U69" s="27"/>
      <c r="V69" s="27"/>
    </row>
    <row r="70" spans="1:22">
      <c r="A70" s="80"/>
      <c r="B70" s="80"/>
      <c r="D70" s="90"/>
      <c r="E70" s="96"/>
      <c r="F70" s="96"/>
      <c r="G70" s="96"/>
      <c r="H70" s="96"/>
      <c r="I70" s="96"/>
      <c r="J70" s="96"/>
      <c r="K70" s="96"/>
      <c r="L70" s="47"/>
      <c r="M70" s="47"/>
      <c r="N70" s="80"/>
      <c r="O70" s="27"/>
      <c r="P70" s="44"/>
      <c r="Q70" s="27"/>
      <c r="R70" s="44"/>
      <c r="S70" s="27"/>
      <c r="T70" s="27"/>
      <c r="U70" s="27"/>
      <c r="V70" s="27"/>
    </row>
    <row r="71" spans="1:22" ht="12.75" customHeight="1">
      <c r="A71" s="150"/>
      <c r="B71" s="150"/>
      <c r="C71" s="229" t="s">
        <v>100</v>
      </c>
      <c r="D71" s="229"/>
      <c r="E71" s="60">
        <v>621366</v>
      </c>
      <c r="F71" s="60" t="s">
        <v>184</v>
      </c>
      <c r="G71" s="60">
        <v>452696</v>
      </c>
      <c r="H71" s="60" t="s">
        <v>184</v>
      </c>
      <c r="I71" s="60">
        <v>168333</v>
      </c>
      <c r="J71" s="60" t="s">
        <v>184</v>
      </c>
      <c r="K71" s="60">
        <v>338</v>
      </c>
      <c r="L71" s="47" t="s">
        <v>58</v>
      </c>
      <c r="M71" s="47"/>
      <c r="N71" s="41">
        <f>SUM(N72:N75)</f>
        <v>100.00017133497357</v>
      </c>
      <c r="O71" s="27"/>
      <c r="P71" s="41">
        <f>SUM(P72:P75)</f>
        <v>100</v>
      </c>
      <c r="Q71" s="27"/>
      <c r="R71" s="41">
        <f>SUM(R72:R75)</f>
        <v>100</v>
      </c>
      <c r="S71" s="27"/>
      <c r="T71" s="27"/>
      <c r="U71" s="27"/>
      <c r="V71" s="27"/>
    </row>
    <row r="72" spans="1:22">
      <c r="A72" s="80"/>
      <c r="B72" s="80"/>
      <c r="D72" s="90" t="s">
        <v>80</v>
      </c>
      <c r="E72" s="64">
        <v>66933</v>
      </c>
      <c r="F72" s="60" t="s">
        <v>184</v>
      </c>
      <c r="G72" s="64">
        <v>56223</v>
      </c>
      <c r="H72" s="64" t="s">
        <v>184</v>
      </c>
      <c r="I72" s="64">
        <v>10710</v>
      </c>
      <c r="J72" s="64" t="s">
        <v>184</v>
      </c>
      <c r="K72" s="96">
        <v>0</v>
      </c>
      <c r="L72" s="90"/>
      <c r="M72" s="47"/>
      <c r="N72" s="42">
        <f>E72/(E$71-E$76)*100</f>
        <v>11.467963786639984</v>
      </c>
      <c r="O72" s="27"/>
      <c r="P72" s="42">
        <f>G72/(G$71-G$76)*100</f>
        <v>13.247394017077907</v>
      </c>
      <c r="Q72" s="27"/>
      <c r="R72" s="42">
        <f>I72/(I$71-I$76)*100</f>
        <v>6.7350865939704931</v>
      </c>
      <c r="S72" s="27"/>
      <c r="T72" s="27"/>
      <c r="U72" s="27"/>
      <c r="V72" s="27"/>
    </row>
    <row r="73" spans="1:22" ht="14.25">
      <c r="A73" s="80"/>
      <c r="B73" s="80"/>
      <c r="D73" s="90" t="s">
        <v>163</v>
      </c>
      <c r="E73" s="64">
        <v>328315</v>
      </c>
      <c r="F73" s="64" t="s">
        <v>184</v>
      </c>
      <c r="G73" s="64">
        <v>239327</v>
      </c>
      <c r="H73" s="64" t="s">
        <v>184</v>
      </c>
      <c r="I73" s="64">
        <v>88761</v>
      </c>
      <c r="J73" s="64" t="s">
        <v>184</v>
      </c>
      <c r="K73" s="64">
        <v>227</v>
      </c>
      <c r="L73" s="47" t="s">
        <v>58</v>
      </c>
      <c r="M73" s="47"/>
      <c r="N73" s="42">
        <f>E73/(E$71-E$76)*100</f>
        <v>56.251841850965988</v>
      </c>
      <c r="O73" s="27"/>
      <c r="P73" s="42">
        <f>G73/(G$71-G$76)*100</f>
        <v>56.390784339597744</v>
      </c>
      <c r="Q73" s="27"/>
      <c r="R73" s="42">
        <f t="shared" ref="R73:R75" si="1">I73/(I$71-I$76)*100</f>
        <v>55.81820925932913</v>
      </c>
      <c r="S73" s="27"/>
      <c r="T73" s="27"/>
      <c r="U73" s="27"/>
      <c r="V73" s="27"/>
    </row>
    <row r="74" spans="1:22" ht="14.25">
      <c r="A74" s="80"/>
      <c r="B74" s="80"/>
      <c r="D74" s="90" t="s">
        <v>162</v>
      </c>
      <c r="E74" s="64">
        <v>34372</v>
      </c>
      <c r="F74" s="64" t="s">
        <v>184</v>
      </c>
      <c r="G74" s="64">
        <v>3115</v>
      </c>
      <c r="H74" s="64" t="s">
        <v>58</v>
      </c>
      <c r="I74" s="64">
        <v>31257</v>
      </c>
      <c r="J74" s="64" t="s">
        <v>184</v>
      </c>
      <c r="K74" s="96">
        <v>0</v>
      </c>
      <c r="L74" s="90"/>
      <c r="M74" s="47"/>
      <c r="N74" s="42">
        <f>E74/(E$71-E$76)*100</f>
        <v>5.8891257118968152</v>
      </c>
      <c r="O74" s="44"/>
      <c r="P74" s="42">
        <f>G74/(G$71-G$76)*100</f>
        <v>0.73396354451376977</v>
      </c>
      <c r="Q74" s="44"/>
      <c r="R74" s="42">
        <f t="shared" si="1"/>
        <v>19.656265328453383</v>
      </c>
      <c r="S74" s="27"/>
      <c r="T74" s="27"/>
      <c r="U74" s="27"/>
      <c r="V74" s="27"/>
    </row>
    <row r="75" spans="1:22">
      <c r="A75" s="80"/>
      <c r="B75" s="80"/>
      <c r="D75" s="90" t="s">
        <v>181</v>
      </c>
      <c r="E75" s="64">
        <v>154033</v>
      </c>
      <c r="F75" s="64" t="s">
        <v>184</v>
      </c>
      <c r="G75" s="64">
        <v>125743</v>
      </c>
      <c r="H75" s="64" t="s">
        <v>184</v>
      </c>
      <c r="I75" s="64">
        <v>28290</v>
      </c>
      <c r="J75" s="64" t="s">
        <v>184</v>
      </c>
      <c r="K75" s="96">
        <v>0</v>
      </c>
      <c r="L75" s="90"/>
      <c r="M75" s="47"/>
      <c r="N75" s="42">
        <f>E75/(E$71-E$76)*100</f>
        <v>26.391239985470794</v>
      </c>
      <c r="O75" s="44"/>
      <c r="P75" s="42">
        <f>G75/(G$71-G$76)*100</f>
        <v>29.627858098810577</v>
      </c>
      <c r="Q75" s="44"/>
      <c r="R75" s="42">
        <f t="shared" si="1"/>
        <v>17.79043881824699</v>
      </c>
      <c r="S75" s="27"/>
      <c r="T75" s="27"/>
      <c r="U75" s="27"/>
      <c r="V75" s="27"/>
    </row>
    <row r="76" spans="1:22">
      <c r="A76" s="80"/>
      <c r="B76" s="80"/>
      <c r="D76" s="90" t="s">
        <v>29</v>
      </c>
      <c r="E76" s="64">
        <v>37714</v>
      </c>
      <c r="F76" s="64" t="s">
        <v>184</v>
      </c>
      <c r="G76" s="64">
        <v>28288</v>
      </c>
      <c r="H76" s="64" t="s">
        <v>184</v>
      </c>
      <c r="I76" s="64">
        <v>9315</v>
      </c>
      <c r="J76" s="64" t="s">
        <v>184</v>
      </c>
      <c r="K76" s="64">
        <v>111</v>
      </c>
      <c r="L76" s="47" t="s">
        <v>58</v>
      </c>
      <c r="M76" s="47"/>
      <c r="N76" s="43" t="s">
        <v>156</v>
      </c>
      <c r="O76" s="44"/>
      <c r="P76" s="43" t="s">
        <v>144</v>
      </c>
      <c r="Q76" s="44"/>
      <c r="R76" s="43" t="s">
        <v>144</v>
      </c>
      <c r="S76" s="44"/>
      <c r="T76" s="27"/>
      <c r="U76" s="27"/>
      <c r="V76" s="27"/>
    </row>
    <row r="77" spans="1:22">
      <c r="A77" s="80"/>
      <c r="B77" s="80"/>
      <c r="D77" s="90"/>
      <c r="E77" s="64"/>
      <c r="F77" s="64"/>
      <c r="G77" s="64"/>
      <c r="H77" s="64"/>
      <c r="I77" s="64"/>
      <c r="J77" s="64"/>
      <c r="K77" s="64"/>
      <c r="L77" s="47"/>
      <c r="M77" s="47"/>
      <c r="N77" s="44"/>
      <c r="O77" s="27"/>
      <c r="P77" s="44"/>
      <c r="Q77" s="27"/>
      <c r="R77" s="44"/>
      <c r="S77" s="27"/>
      <c r="T77" s="27"/>
      <c r="U77" s="27"/>
      <c r="V77" s="27"/>
    </row>
    <row r="78" spans="1:22" ht="12.75" customHeight="1">
      <c r="A78" s="150"/>
      <c r="B78" s="150"/>
      <c r="C78" s="229" t="s">
        <v>47</v>
      </c>
      <c r="D78" s="229"/>
      <c r="E78" s="60">
        <v>621366</v>
      </c>
      <c r="F78" s="60" t="s">
        <v>184</v>
      </c>
      <c r="G78" s="60">
        <v>452696</v>
      </c>
      <c r="H78" s="60" t="s">
        <v>184</v>
      </c>
      <c r="I78" s="60">
        <v>168333</v>
      </c>
      <c r="J78" s="60" t="s">
        <v>184</v>
      </c>
      <c r="K78" s="60">
        <v>338</v>
      </c>
      <c r="L78" s="47" t="s">
        <v>58</v>
      </c>
      <c r="M78" s="47"/>
      <c r="N78" s="41">
        <f>SUM(N79:N80)</f>
        <v>100.00016113308787</v>
      </c>
      <c r="O78" s="27"/>
      <c r="P78" s="41">
        <f>SUM(P79:P80)</f>
        <v>100</v>
      </c>
      <c r="Q78" s="27"/>
      <c r="R78" s="41">
        <f>SUM(R79:R80)</f>
        <v>99.999999999999986</v>
      </c>
      <c r="S78" s="27"/>
      <c r="T78" s="27"/>
      <c r="U78" s="27"/>
      <c r="V78" s="27"/>
    </row>
    <row r="79" spans="1:22">
      <c r="A79" s="80"/>
      <c r="B79" s="80"/>
      <c r="D79" s="90" t="s">
        <v>78</v>
      </c>
      <c r="E79" s="64">
        <v>585632</v>
      </c>
      <c r="F79" s="64" t="s">
        <v>184</v>
      </c>
      <c r="G79" s="64">
        <v>432559</v>
      </c>
      <c r="H79" s="64" t="s">
        <v>184</v>
      </c>
      <c r="I79" s="64">
        <v>152735</v>
      </c>
      <c r="J79" s="64" t="s">
        <v>184</v>
      </c>
      <c r="K79" s="64">
        <v>338</v>
      </c>
      <c r="L79" s="47" t="s">
        <v>58</v>
      </c>
      <c r="M79" s="47"/>
      <c r="N79" s="42">
        <f>E79/(E$78-E$81)*100</f>
        <v>94.364692517785059</v>
      </c>
      <c r="O79" s="27"/>
      <c r="P79" s="42">
        <f>G79/(G$78-G$81)*100</f>
        <v>95.681958945319408</v>
      </c>
      <c r="Q79" s="27"/>
      <c r="R79" s="42">
        <f>I79/(I$78-I$81)*100</f>
        <v>90.812067448331618</v>
      </c>
      <c r="S79" s="27"/>
      <c r="T79" s="27"/>
      <c r="U79" s="27"/>
      <c r="V79" s="27"/>
    </row>
    <row r="80" spans="1:22">
      <c r="A80" s="80"/>
      <c r="B80" s="80"/>
      <c r="D80" s="90" t="s">
        <v>79</v>
      </c>
      <c r="E80" s="64">
        <v>34974</v>
      </c>
      <c r="F80" s="60" t="s">
        <v>184</v>
      </c>
      <c r="G80" s="64">
        <v>19521</v>
      </c>
      <c r="H80" s="64" t="s">
        <v>184</v>
      </c>
      <c r="I80" s="64">
        <v>15453</v>
      </c>
      <c r="J80" s="64" t="s">
        <v>184</v>
      </c>
      <c r="K80" s="96">
        <v>0</v>
      </c>
      <c r="L80" s="90"/>
      <c r="M80" s="47"/>
      <c r="N80" s="42">
        <f>E80/(E$78-E$81)*100</f>
        <v>5.6354686153028091</v>
      </c>
      <c r="O80" s="27"/>
      <c r="P80" s="42">
        <f>G80/(G$78-G$81)*100</f>
        <v>4.3180410546805872</v>
      </c>
      <c r="Q80" s="27"/>
      <c r="R80" s="42">
        <f>I80/(I$78-I$81)*100</f>
        <v>9.1879325516683714</v>
      </c>
      <c r="S80" s="27"/>
      <c r="T80" s="27"/>
      <c r="U80" s="27"/>
      <c r="V80" s="27"/>
    </row>
    <row r="81" spans="1:22">
      <c r="A81" s="80"/>
      <c r="B81" s="80"/>
      <c r="D81" s="90" t="s">
        <v>29</v>
      </c>
      <c r="E81" s="64">
        <v>761</v>
      </c>
      <c r="F81" s="64" t="s">
        <v>58</v>
      </c>
      <c r="G81" s="64">
        <v>616</v>
      </c>
      <c r="H81" s="64" t="s">
        <v>58</v>
      </c>
      <c r="I81" s="64">
        <v>145</v>
      </c>
      <c r="J81" s="64" t="s">
        <v>58</v>
      </c>
      <c r="K81" s="96">
        <v>0</v>
      </c>
      <c r="L81" s="90"/>
      <c r="M81" s="47"/>
      <c r="N81" s="44"/>
      <c r="O81" s="27"/>
      <c r="P81" s="44"/>
      <c r="Q81" s="27"/>
      <c r="R81" s="44"/>
      <c r="S81" s="27"/>
      <c r="T81" s="27"/>
      <c r="U81" s="27"/>
      <c r="V81" s="27"/>
    </row>
    <row r="82" spans="1:22">
      <c r="A82" s="80"/>
      <c r="B82" s="80"/>
      <c r="D82" s="90"/>
      <c r="E82" s="64"/>
      <c r="F82" s="64"/>
      <c r="G82" s="64"/>
      <c r="H82" s="64"/>
      <c r="I82" s="64"/>
      <c r="J82" s="64"/>
      <c r="K82" s="64"/>
      <c r="L82" s="47"/>
      <c r="M82" s="47"/>
      <c r="N82" s="44"/>
      <c r="O82" s="27"/>
      <c r="P82" s="44"/>
      <c r="Q82" s="27"/>
      <c r="R82" s="44"/>
      <c r="S82" s="27"/>
      <c r="T82" s="27"/>
      <c r="U82" s="27"/>
      <c r="V82" s="27"/>
    </row>
    <row r="83" spans="1:22" ht="25.5" customHeight="1">
      <c r="A83" s="150"/>
      <c r="B83" s="150"/>
      <c r="C83" s="237" t="s">
        <v>97</v>
      </c>
      <c r="D83" s="237"/>
      <c r="E83" s="60">
        <v>621366</v>
      </c>
      <c r="F83" s="60" t="s">
        <v>184</v>
      </c>
      <c r="G83" s="60">
        <v>452696</v>
      </c>
      <c r="H83" s="60" t="s">
        <v>184</v>
      </c>
      <c r="I83" s="60">
        <v>168334</v>
      </c>
      <c r="J83" s="60" t="s">
        <v>184</v>
      </c>
      <c r="K83" s="60">
        <v>338</v>
      </c>
      <c r="L83" s="47" t="s">
        <v>58</v>
      </c>
      <c r="M83" s="47"/>
      <c r="N83" s="41">
        <f>SUM(N84:N85)</f>
        <v>100.00035961068548</v>
      </c>
      <c r="O83" s="27"/>
      <c r="P83" s="41">
        <f>SUM(P84:P85)</f>
        <v>100</v>
      </c>
      <c r="Q83" s="41"/>
      <c r="R83" s="41">
        <f>SUM(R84:R85)</f>
        <v>100</v>
      </c>
      <c r="S83" s="27"/>
      <c r="T83" s="27"/>
      <c r="U83" s="27"/>
      <c r="V83" s="27"/>
    </row>
    <row r="84" spans="1:22">
      <c r="A84" s="80"/>
      <c r="B84" s="80"/>
      <c r="D84" s="90" t="s">
        <v>45</v>
      </c>
      <c r="E84" s="64">
        <v>184345</v>
      </c>
      <c r="F84" s="60" t="s">
        <v>184</v>
      </c>
      <c r="G84" s="64">
        <v>135232</v>
      </c>
      <c r="H84" s="64" t="s">
        <v>184</v>
      </c>
      <c r="I84" s="64">
        <v>48979</v>
      </c>
      <c r="J84" s="64" t="s">
        <v>184</v>
      </c>
      <c r="K84" s="64">
        <v>134</v>
      </c>
      <c r="L84" s="47" t="s">
        <v>58</v>
      </c>
      <c r="M84" s="47"/>
      <c r="N84" s="42">
        <f>E84/(E$83-E$86)*100</f>
        <v>33.14621590665945</v>
      </c>
      <c r="O84" s="27"/>
      <c r="P84" s="42">
        <f>G84/(G$83-G$86)*100</f>
        <v>33.564323014911743</v>
      </c>
      <c r="Q84" s="27"/>
      <c r="R84" s="42">
        <f>I84/(I$83-I$86)*100</f>
        <v>32.006560890817362</v>
      </c>
      <c r="S84" s="27"/>
      <c r="T84" s="27"/>
      <c r="U84" s="27"/>
      <c r="V84" s="27"/>
    </row>
    <row r="85" spans="1:22">
      <c r="A85" s="80"/>
      <c r="B85" s="80"/>
      <c r="D85" s="90" t="s">
        <v>46</v>
      </c>
      <c r="E85" s="64">
        <v>371814</v>
      </c>
      <c r="F85" s="64" t="s">
        <v>184</v>
      </c>
      <c r="G85" s="64">
        <v>267672</v>
      </c>
      <c r="H85" s="64" t="s">
        <v>184</v>
      </c>
      <c r="I85" s="64">
        <v>104049</v>
      </c>
      <c r="J85" s="64" t="s">
        <v>184</v>
      </c>
      <c r="K85" s="64">
        <v>93</v>
      </c>
      <c r="L85" s="47" t="s">
        <v>58</v>
      </c>
      <c r="M85" s="47"/>
      <c r="N85" s="42">
        <f>E85/(E$83-E$86)*100</f>
        <v>66.854143704026029</v>
      </c>
      <c r="O85" s="27"/>
      <c r="P85" s="42">
        <f>G85/(G$83-G$86)*100</f>
        <v>66.43567698508825</v>
      </c>
      <c r="Q85" s="27"/>
      <c r="R85" s="42">
        <f>I85/(I$83-I$86)*100</f>
        <v>67.993439109182631</v>
      </c>
      <c r="S85" s="27"/>
      <c r="T85" s="27"/>
      <c r="U85" s="27"/>
      <c r="V85" s="27"/>
    </row>
    <row r="86" spans="1:22">
      <c r="A86" s="80"/>
      <c r="B86" s="80"/>
      <c r="D86" s="90" t="s">
        <v>29</v>
      </c>
      <c r="E86" s="64">
        <v>65209</v>
      </c>
      <c r="F86" s="64" t="s">
        <v>184</v>
      </c>
      <c r="G86" s="64">
        <v>49792</v>
      </c>
      <c r="H86" s="64" t="s">
        <v>184</v>
      </c>
      <c r="I86" s="64">
        <v>15306</v>
      </c>
      <c r="J86" s="64" t="s">
        <v>184</v>
      </c>
      <c r="K86" s="64">
        <v>111</v>
      </c>
      <c r="L86" s="47" t="s">
        <v>58</v>
      </c>
      <c r="M86" s="47"/>
      <c r="N86" s="43" t="s">
        <v>156</v>
      </c>
      <c r="O86" s="44"/>
      <c r="P86" s="43" t="s">
        <v>144</v>
      </c>
      <c r="Q86" s="44"/>
      <c r="R86" s="43" t="s">
        <v>144</v>
      </c>
      <c r="S86" s="44"/>
      <c r="T86" s="27"/>
      <c r="U86" s="27"/>
      <c r="V86" s="27"/>
    </row>
    <row r="87" spans="1:22" ht="6" customHeight="1" thickBot="1">
      <c r="A87" s="2"/>
      <c r="B87" s="2"/>
      <c r="C87" s="118"/>
      <c r="D87" s="65"/>
      <c r="E87" s="97"/>
      <c r="F87" s="97"/>
      <c r="G87" s="97"/>
      <c r="H87" s="97"/>
      <c r="I87" s="97"/>
      <c r="J87" s="97"/>
      <c r="K87" s="97"/>
      <c r="L87" s="65"/>
      <c r="M87" s="65"/>
      <c r="N87" s="2"/>
      <c r="O87" s="2"/>
      <c r="P87" s="2"/>
      <c r="Q87" s="2"/>
      <c r="R87" s="2"/>
      <c r="S87" s="2"/>
      <c r="T87" s="7"/>
      <c r="U87" s="7"/>
      <c r="V87" s="7"/>
    </row>
    <row r="88" spans="1:22" s="9" customFormat="1" ht="6" customHeight="1">
      <c r="C88" s="119"/>
      <c r="D88" s="66"/>
      <c r="E88" s="66"/>
      <c r="F88" s="66"/>
      <c r="G88" s="66"/>
      <c r="H88" s="66"/>
      <c r="I88" s="66"/>
      <c r="J88" s="66"/>
      <c r="K88" s="66"/>
      <c r="L88" s="66"/>
      <c r="M88" s="66"/>
    </row>
    <row r="89" spans="1:22" s="9" customFormat="1" ht="11.25" customHeight="1">
      <c r="A89" s="25" t="s">
        <v>40</v>
      </c>
      <c r="B89" s="19">
        <v>1</v>
      </c>
      <c r="C89" s="227" t="s">
        <v>158</v>
      </c>
      <c r="D89" s="227"/>
      <c r="E89" s="227"/>
      <c r="F89" s="227"/>
      <c r="G89" s="227"/>
      <c r="H89" s="227"/>
      <c r="I89" s="227"/>
      <c r="J89" s="184"/>
      <c r="K89" s="184"/>
      <c r="L89" s="184"/>
      <c r="M89" s="107"/>
      <c r="N89" s="35"/>
      <c r="O89" s="35"/>
      <c r="P89" s="35"/>
      <c r="Q89" s="35"/>
      <c r="R89" s="35"/>
      <c r="S89" s="35"/>
      <c r="T89" s="35"/>
      <c r="U89" s="35"/>
      <c r="V89" s="35"/>
    </row>
    <row r="90" spans="1:22" s="9" customFormat="1" ht="11.25" customHeight="1">
      <c r="A90" s="25"/>
      <c r="B90" s="26">
        <v>2</v>
      </c>
      <c r="C90" s="227" t="s">
        <v>108</v>
      </c>
      <c r="D90" s="227"/>
      <c r="E90" s="227"/>
      <c r="F90" s="227"/>
      <c r="G90" s="227"/>
      <c r="H90" s="227"/>
      <c r="I90" s="227"/>
      <c r="J90" s="184"/>
      <c r="K90" s="184"/>
      <c r="L90" s="184"/>
      <c r="M90" s="107"/>
      <c r="N90" s="35"/>
      <c r="O90" s="35"/>
      <c r="P90" s="35"/>
      <c r="Q90" s="35"/>
      <c r="R90" s="35"/>
      <c r="S90" s="35"/>
      <c r="T90" s="35"/>
      <c r="U90" s="35"/>
      <c r="V90" s="35"/>
    </row>
    <row r="91" spans="1:22" s="9" customFormat="1" ht="11.25" customHeight="1">
      <c r="A91" s="25"/>
      <c r="B91" s="26">
        <v>3</v>
      </c>
      <c r="C91" s="251" t="s">
        <v>148</v>
      </c>
      <c r="D91" s="251"/>
      <c r="E91" s="251"/>
      <c r="F91" s="251"/>
      <c r="G91" s="251"/>
      <c r="H91" s="251"/>
      <c r="I91" s="251"/>
      <c r="J91" s="107"/>
      <c r="K91" s="107"/>
      <c r="L91" s="107"/>
      <c r="M91" s="184"/>
      <c r="N91" s="31"/>
      <c r="O91" s="31"/>
      <c r="P91" s="31"/>
      <c r="Q91" s="31"/>
      <c r="R91" s="31"/>
      <c r="S91" s="31"/>
      <c r="T91" s="31"/>
      <c r="U91" s="31"/>
      <c r="V91" s="31"/>
    </row>
    <row r="92" spans="1:22" s="9" customFormat="1" ht="11.25">
      <c r="A92" s="25"/>
      <c r="B92" s="26">
        <v>4</v>
      </c>
      <c r="C92" s="143" t="s">
        <v>155</v>
      </c>
      <c r="D92" s="184"/>
      <c r="E92" s="184"/>
      <c r="F92" s="184"/>
      <c r="G92" s="184"/>
      <c r="H92" s="184"/>
      <c r="I92" s="184"/>
      <c r="J92" s="184"/>
      <c r="K92" s="184"/>
      <c r="L92" s="184"/>
      <c r="M92" s="184"/>
      <c r="N92" s="31"/>
      <c r="O92" s="31"/>
      <c r="P92" s="31"/>
      <c r="Q92" s="31"/>
      <c r="R92" s="31"/>
      <c r="S92" s="31"/>
      <c r="T92" s="31"/>
      <c r="U92" s="31"/>
      <c r="V92" s="31"/>
    </row>
    <row r="93" spans="1:22" s="9" customFormat="1" ht="11.25" customHeight="1">
      <c r="B93" s="22">
        <v>0</v>
      </c>
      <c r="C93" s="251" t="s">
        <v>35</v>
      </c>
      <c r="D93" s="251"/>
      <c r="E93" s="251"/>
      <c r="F93" s="251"/>
      <c r="G93" s="251"/>
      <c r="H93" s="251"/>
      <c r="I93" s="251"/>
      <c r="J93" s="107"/>
      <c r="K93" s="107"/>
      <c r="L93" s="107"/>
      <c r="M93" s="107"/>
      <c r="N93" s="35"/>
      <c r="O93" s="35"/>
      <c r="P93" s="35"/>
      <c r="Q93" s="35"/>
      <c r="R93" s="35"/>
      <c r="S93" s="35"/>
      <c r="T93" s="35"/>
      <c r="U93" s="35"/>
      <c r="V93" s="35"/>
    </row>
    <row r="94" spans="1:22" s="9" customFormat="1" ht="11.25" customHeight="1">
      <c r="B94" s="13" t="s">
        <v>58</v>
      </c>
      <c r="C94" s="251" t="s">
        <v>128</v>
      </c>
      <c r="D94" s="251"/>
      <c r="E94" s="251"/>
      <c r="F94" s="251"/>
      <c r="G94" s="251"/>
      <c r="H94" s="251"/>
      <c r="I94" s="251"/>
      <c r="J94" s="107"/>
      <c r="K94" s="107"/>
      <c r="L94" s="107"/>
      <c r="M94" s="107"/>
      <c r="N94" s="35"/>
      <c r="O94" s="35"/>
      <c r="P94" s="35"/>
      <c r="Q94" s="35"/>
      <c r="R94" s="35"/>
      <c r="S94" s="35"/>
      <c r="T94" s="35"/>
      <c r="U94" s="35"/>
      <c r="V94" s="35"/>
    </row>
    <row r="95" spans="1:22">
      <c r="B95" s="13" t="s">
        <v>144</v>
      </c>
      <c r="C95" s="112" t="s">
        <v>145</v>
      </c>
      <c r="D95" s="66"/>
    </row>
    <row r="96" spans="1:22">
      <c r="A96" s="11"/>
      <c r="B96" s="12"/>
      <c r="C96" s="120"/>
    </row>
  </sheetData>
  <mergeCells count="31">
    <mergeCell ref="C91:I91"/>
    <mergeCell ref="C64:D64"/>
    <mergeCell ref="C71:D71"/>
    <mergeCell ref="C83:D83"/>
    <mergeCell ref="C90:I90"/>
    <mergeCell ref="C78:D78"/>
    <mergeCell ref="C89:I89"/>
    <mergeCell ref="C40:D40"/>
    <mergeCell ref="A1:S1"/>
    <mergeCell ref="N6:S6"/>
    <mergeCell ref="A2:S2"/>
    <mergeCell ref="A3:S3"/>
    <mergeCell ref="K12:L12"/>
    <mergeCell ref="G9:L9"/>
    <mergeCell ref="E6:L6"/>
    <mergeCell ref="C93:I93"/>
    <mergeCell ref="C58:D58"/>
    <mergeCell ref="C94:I94"/>
    <mergeCell ref="P9:S9"/>
    <mergeCell ref="P12:Q12"/>
    <mergeCell ref="E9:E12"/>
    <mergeCell ref="C30:D30"/>
    <mergeCell ref="C54:D54"/>
    <mergeCell ref="A15:D15"/>
    <mergeCell ref="C23:D23"/>
    <mergeCell ref="A9:D12"/>
    <mergeCell ref="R12:S12"/>
    <mergeCell ref="N9:O12"/>
    <mergeCell ref="C16:D16"/>
    <mergeCell ref="C34:D34"/>
    <mergeCell ref="C47:D47"/>
  </mergeCells>
  <phoneticPr fontId="0" type="noConversion"/>
  <hyperlinks>
    <hyperlink ref="W1" location="Índice!A1" display="Ir a Índice" xr:uid="{00000000-0004-0000-0A00-000000000000}"/>
  </hyperlinks>
  <printOptions horizontalCentered="1"/>
  <pageMargins left="0.78740157480314965" right="0.78740157480314965" top="1.3474015748031496" bottom="0.78740157480314965" header="0.39370078740157483" footer="0.39370078740157483"/>
  <pageSetup paperSize="9" scale="5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3"/>
  <sheetViews>
    <sheetView showGridLines="0" zoomScaleNormal="100" workbookViewId="0">
      <selection sqref="A1:P1"/>
    </sheetView>
  </sheetViews>
  <sheetFormatPr defaultColWidth="11.42578125" defaultRowHeight="12.75"/>
  <cols>
    <col min="1" max="1" width="5.7109375" style="1" customWidth="1"/>
    <col min="2" max="2" width="9.140625" style="1" customWidth="1"/>
    <col min="3" max="3" width="35.7109375" style="1" customWidth="1"/>
    <col min="4" max="4" width="13.42578125" style="90" bestFit="1" customWidth="1"/>
    <col min="5" max="5" width="3.7109375" style="90" customWidth="1"/>
    <col min="6" max="6" width="13.42578125" style="90" bestFit="1" customWidth="1"/>
    <col min="7" max="7" width="3.7109375" style="90" customWidth="1"/>
    <col min="8" max="8" width="13.7109375" style="90" bestFit="1" customWidth="1"/>
    <col min="9" max="10" width="3.7109375" style="90" customWidth="1"/>
    <col min="11" max="11" width="9.85546875" style="45" bestFit="1" customWidth="1"/>
    <col min="12" max="12" width="1.7109375" style="1" bestFit="1" customWidth="1"/>
    <col min="13" max="13" width="14.7109375" style="1" bestFit="1" customWidth="1"/>
    <col min="14" max="14" width="1.7109375" style="1" bestFit="1" customWidth="1"/>
    <col min="15" max="15" width="12.85546875" style="1" customWidth="1"/>
    <col min="16" max="16" width="1.7109375" style="1" bestFit="1" customWidth="1"/>
    <col min="17" max="17" width="3.7109375" style="1" customWidth="1"/>
    <col min="18" max="16384" width="11.42578125" style="1"/>
  </cols>
  <sheetData>
    <row r="1" spans="1:18" s="38" customFormat="1" ht="15">
      <c r="A1" s="221" t="s">
        <v>130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37"/>
      <c r="R1" s="141" t="s">
        <v>183</v>
      </c>
    </row>
    <row r="2" spans="1:18" s="38" customFormat="1" ht="17.25">
      <c r="A2" s="221" t="s">
        <v>167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37"/>
    </row>
    <row r="3" spans="1:18" s="38" customFormat="1" ht="15" customHeight="1">
      <c r="A3" s="223" t="s">
        <v>200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39"/>
    </row>
    <row r="4" spans="1:18" s="15" customFormat="1" ht="6.95" customHeight="1" thickBot="1">
      <c r="A4" s="16"/>
      <c r="B4" s="16"/>
      <c r="C4" s="16"/>
      <c r="D4" s="50"/>
      <c r="E4" s="50"/>
      <c r="F4" s="50"/>
      <c r="G4" s="50"/>
      <c r="H4" s="50"/>
      <c r="I4" s="50"/>
      <c r="J4" s="50"/>
      <c r="K4" s="50"/>
      <c r="L4" s="16"/>
      <c r="M4" s="16"/>
      <c r="N4" s="16"/>
      <c r="O4" s="16"/>
      <c r="P4" s="16"/>
      <c r="Q4" s="36"/>
    </row>
    <row r="5" spans="1:18" ht="6" customHeight="1"/>
    <row r="6" spans="1:18" ht="18.75" customHeight="1">
      <c r="A6" s="90"/>
      <c r="B6" s="90"/>
      <c r="C6" s="90"/>
      <c r="D6" s="209" t="s">
        <v>142</v>
      </c>
      <c r="E6" s="209"/>
      <c r="F6" s="209"/>
      <c r="G6" s="209"/>
      <c r="H6" s="209"/>
      <c r="I6" s="209"/>
      <c r="K6" s="226" t="s">
        <v>143</v>
      </c>
      <c r="L6" s="226"/>
      <c r="M6" s="226"/>
      <c r="N6" s="226"/>
      <c r="O6" s="226"/>
      <c r="P6" s="226"/>
    </row>
    <row r="7" spans="1:18" ht="6" customHeight="1">
      <c r="A7" s="90"/>
      <c r="B7" s="90"/>
      <c r="C7" s="90"/>
      <c r="D7" s="91"/>
      <c r="E7" s="91"/>
      <c r="F7" s="91"/>
      <c r="G7" s="91"/>
      <c r="H7" s="91"/>
      <c r="I7" s="91"/>
      <c r="K7" s="54"/>
      <c r="L7" s="6"/>
      <c r="M7" s="6"/>
      <c r="N7" s="6"/>
      <c r="O7" s="6"/>
      <c r="P7" s="6"/>
    </row>
    <row r="8" spans="1:18" ht="6" customHeight="1">
      <c r="A8" s="90"/>
      <c r="B8" s="90"/>
      <c r="C8" s="90"/>
    </row>
    <row r="9" spans="1:18" ht="12.75" customHeight="1">
      <c r="A9" s="224" t="s">
        <v>85</v>
      </c>
      <c r="B9" s="224"/>
      <c r="C9" s="224"/>
      <c r="D9" s="207" t="s">
        <v>0</v>
      </c>
      <c r="E9" s="207"/>
      <c r="F9" s="208" t="s">
        <v>75</v>
      </c>
      <c r="G9" s="208"/>
      <c r="H9" s="208"/>
      <c r="I9" s="208"/>
      <c r="J9" s="190"/>
      <c r="K9" s="225" t="s">
        <v>0</v>
      </c>
      <c r="L9" s="225"/>
      <c r="M9" s="254" t="s">
        <v>75</v>
      </c>
      <c r="N9" s="254"/>
      <c r="O9" s="254"/>
      <c r="P9" s="254"/>
      <c r="Q9" s="33"/>
    </row>
    <row r="10" spans="1:18" ht="6" customHeight="1">
      <c r="A10" s="224"/>
      <c r="B10" s="224"/>
      <c r="C10" s="224"/>
      <c r="D10" s="207"/>
      <c r="E10" s="207"/>
      <c r="F10" s="93"/>
      <c r="G10" s="93"/>
      <c r="H10" s="93"/>
      <c r="I10" s="93"/>
      <c r="J10" s="94"/>
      <c r="K10" s="225"/>
      <c r="L10" s="225"/>
      <c r="M10" s="4"/>
      <c r="N10" s="4"/>
      <c r="O10" s="4"/>
      <c r="P10" s="4"/>
      <c r="Q10" s="17"/>
    </row>
    <row r="11" spans="1:18" ht="6" customHeight="1">
      <c r="A11" s="224"/>
      <c r="B11" s="224"/>
      <c r="C11" s="224"/>
      <c r="D11" s="207"/>
      <c r="E11" s="207"/>
      <c r="F11" s="186"/>
      <c r="G11" s="186"/>
      <c r="H11" s="186"/>
      <c r="I11" s="186"/>
      <c r="J11" s="186"/>
      <c r="K11" s="225"/>
      <c r="L11" s="225"/>
      <c r="M11" s="3"/>
      <c r="N11" s="3"/>
      <c r="O11" s="3"/>
      <c r="P11" s="3"/>
      <c r="Q11" s="3"/>
    </row>
    <row r="12" spans="1:18" ht="12.75" customHeight="1">
      <c r="A12" s="224"/>
      <c r="B12" s="224"/>
      <c r="C12" s="224"/>
      <c r="D12" s="207"/>
      <c r="E12" s="207"/>
      <c r="F12" s="212" t="s">
        <v>14</v>
      </c>
      <c r="G12" s="212"/>
      <c r="H12" s="212" t="s">
        <v>95</v>
      </c>
      <c r="I12" s="212"/>
      <c r="J12" s="188"/>
      <c r="K12" s="225"/>
      <c r="L12" s="225"/>
      <c r="M12" s="228" t="s">
        <v>14</v>
      </c>
      <c r="N12" s="228"/>
      <c r="O12" s="228" t="s">
        <v>95</v>
      </c>
      <c r="P12" s="228"/>
      <c r="Q12" s="28"/>
    </row>
    <row r="13" spans="1:18" s="7" customFormat="1" ht="6" customHeight="1">
      <c r="A13" s="81"/>
      <c r="B13" s="81"/>
      <c r="C13" s="81"/>
      <c r="D13" s="91"/>
      <c r="E13" s="91"/>
      <c r="F13" s="91"/>
      <c r="G13" s="91"/>
      <c r="H13" s="91"/>
      <c r="I13" s="91"/>
      <c r="J13" s="91"/>
      <c r="K13" s="54"/>
      <c r="L13" s="6"/>
      <c r="M13" s="6"/>
      <c r="N13" s="6"/>
      <c r="O13" s="6"/>
      <c r="P13" s="6"/>
    </row>
    <row r="14" spans="1:18" ht="6" customHeight="1">
      <c r="A14" s="90"/>
      <c r="B14" s="90"/>
      <c r="C14" s="90"/>
    </row>
    <row r="15" spans="1:18" s="8" customFormat="1">
      <c r="A15" s="173" t="s">
        <v>84</v>
      </c>
      <c r="B15" s="173"/>
      <c r="C15" s="116"/>
      <c r="D15" s="60">
        <v>497065</v>
      </c>
      <c r="E15" s="47" t="s">
        <v>184</v>
      </c>
      <c r="F15" s="60">
        <v>44367</v>
      </c>
      <c r="G15" s="47" t="s">
        <v>184</v>
      </c>
      <c r="H15" s="60">
        <v>452696</v>
      </c>
      <c r="I15" s="47" t="s">
        <v>184</v>
      </c>
      <c r="J15" s="47"/>
      <c r="K15" s="61">
        <f>SUM(K16:K22)</f>
        <v>99.999585753224906</v>
      </c>
      <c r="L15" s="27"/>
      <c r="M15" s="41">
        <f>SUM(M16:M22)</f>
        <v>100</v>
      </c>
      <c r="N15" s="27"/>
      <c r="O15" s="41">
        <f>SUM(O16:O22)</f>
        <v>99.999999999999986</v>
      </c>
      <c r="P15" s="27" t="s">
        <v>141</v>
      </c>
      <c r="Q15" s="27"/>
    </row>
    <row r="16" spans="1:18">
      <c r="A16" s="90"/>
      <c r="B16" s="252" t="s">
        <v>42</v>
      </c>
      <c r="C16" s="252"/>
      <c r="D16" s="64">
        <v>46320</v>
      </c>
      <c r="E16" s="47" t="s">
        <v>184</v>
      </c>
      <c r="F16" s="64">
        <v>15018</v>
      </c>
      <c r="G16" s="47" t="s">
        <v>184</v>
      </c>
      <c r="H16" s="64">
        <v>31302</v>
      </c>
      <c r="I16" s="47" t="s">
        <v>184</v>
      </c>
      <c r="J16" s="47"/>
      <c r="K16" s="62">
        <f>D16/(D$15-D$22)*100</f>
        <v>9.5939553110579023</v>
      </c>
      <c r="L16" s="27"/>
      <c r="M16" s="42">
        <f t="shared" ref="M16:M21" si="0">F16/(F$15-F$22)*100</f>
        <v>34.741371333395023</v>
      </c>
      <c r="N16" s="27"/>
      <c r="O16" s="42">
        <f t="shared" ref="O16:O21" si="1">H16/(H$15-H$22)*100</f>
        <v>7.1209853176029512</v>
      </c>
      <c r="P16" s="27" t="s">
        <v>141</v>
      </c>
      <c r="Q16" s="27"/>
    </row>
    <row r="17" spans="1:17">
      <c r="A17" s="90"/>
      <c r="B17" s="252" t="s">
        <v>105</v>
      </c>
      <c r="C17" s="252"/>
      <c r="D17" s="64">
        <v>63199</v>
      </c>
      <c r="E17" s="47" t="s">
        <v>184</v>
      </c>
      <c r="F17" s="64">
        <v>2457</v>
      </c>
      <c r="G17" s="47" t="s">
        <v>58</v>
      </c>
      <c r="H17" s="64">
        <v>60742</v>
      </c>
      <c r="I17" s="47" t="s">
        <v>184</v>
      </c>
      <c r="J17" s="47"/>
      <c r="K17" s="62">
        <f t="shared" ref="K17:K21" si="2">D17/(D$15-D$22)*100</f>
        <v>13.089990969420304</v>
      </c>
      <c r="L17" s="27"/>
      <c r="M17" s="42">
        <f t="shared" si="0"/>
        <v>5.6838160451559174</v>
      </c>
      <c r="N17" s="27"/>
      <c r="O17" s="42">
        <f t="shared" si="1"/>
        <v>13.818378703017013</v>
      </c>
      <c r="P17" s="27" t="s">
        <v>141</v>
      </c>
      <c r="Q17" s="27"/>
    </row>
    <row r="18" spans="1:17">
      <c r="A18" s="90"/>
      <c r="B18" s="252" t="s">
        <v>72</v>
      </c>
      <c r="C18" s="252"/>
      <c r="D18" s="64">
        <v>100658</v>
      </c>
      <c r="E18" s="47" t="s">
        <v>184</v>
      </c>
      <c r="F18" s="64">
        <v>9369</v>
      </c>
      <c r="G18" s="47" t="s">
        <v>184</v>
      </c>
      <c r="H18" s="64">
        <v>91289</v>
      </c>
      <c r="I18" s="47" t="s">
        <v>184</v>
      </c>
      <c r="J18" s="47"/>
      <c r="K18" s="62">
        <f t="shared" si="2"/>
        <v>20.848625943447029</v>
      </c>
      <c r="L18" s="27"/>
      <c r="M18" s="42">
        <f t="shared" si="0"/>
        <v>21.673452391968169</v>
      </c>
      <c r="N18" s="27"/>
      <c r="O18" s="42">
        <f t="shared" si="1"/>
        <v>20.767606819329622</v>
      </c>
      <c r="P18" s="27" t="s">
        <v>141</v>
      </c>
      <c r="Q18" s="27"/>
    </row>
    <row r="19" spans="1:17">
      <c r="A19" s="90"/>
      <c r="B19" s="252" t="s">
        <v>43</v>
      </c>
      <c r="C19" s="252"/>
      <c r="D19" s="64">
        <v>45185</v>
      </c>
      <c r="E19" s="47" t="s">
        <v>184</v>
      </c>
      <c r="F19" s="64">
        <v>1992</v>
      </c>
      <c r="G19" s="47" t="s">
        <v>58</v>
      </c>
      <c r="H19" s="64">
        <v>43193</v>
      </c>
      <c r="I19" s="47" t="s">
        <v>184</v>
      </c>
      <c r="J19" s="47"/>
      <c r="K19" s="62">
        <f t="shared" si="2"/>
        <v>9.3588702661949785</v>
      </c>
      <c r="L19" s="27"/>
      <c r="M19" s="42">
        <f t="shared" si="0"/>
        <v>4.608124363838253</v>
      </c>
      <c r="N19" s="27"/>
      <c r="O19" s="42">
        <f t="shared" si="1"/>
        <v>9.826104364680349</v>
      </c>
      <c r="P19" s="27" t="s">
        <v>141</v>
      </c>
      <c r="Q19" s="27"/>
    </row>
    <row r="20" spans="1:17">
      <c r="A20" s="90"/>
      <c r="B20" s="252" t="s">
        <v>44</v>
      </c>
      <c r="C20" s="252"/>
      <c r="D20" s="64">
        <v>222552</v>
      </c>
      <c r="E20" s="47" t="s">
        <v>184</v>
      </c>
      <c r="F20" s="64">
        <v>14312</v>
      </c>
      <c r="G20" s="47" t="s">
        <v>184</v>
      </c>
      <c r="H20" s="64">
        <v>208240</v>
      </c>
      <c r="I20" s="47" t="s">
        <v>184</v>
      </c>
      <c r="J20" s="47"/>
      <c r="K20" s="62">
        <f t="shared" si="2"/>
        <v>46.095724144787532</v>
      </c>
      <c r="L20" s="27"/>
      <c r="M20" s="42">
        <f t="shared" si="0"/>
        <v>33.108170630147129</v>
      </c>
      <c r="N20" s="27"/>
      <c r="O20" s="42">
        <f t="shared" si="1"/>
        <v>47.373138538676081</v>
      </c>
      <c r="P20" s="27" t="s">
        <v>141</v>
      </c>
      <c r="Q20" s="27"/>
    </row>
    <row r="21" spans="1:17" ht="14.25">
      <c r="A21" s="90"/>
      <c r="B21" s="252" t="s">
        <v>164</v>
      </c>
      <c r="C21" s="252"/>
      <c r="D21" s="64">
        <v>4888</v>
      </c>
      <c r="E21" s="47" t="s">
        <v>58</v>
      </c>
      <c r="F21" s="64">
        <v>80</v>
      </c>
      <c r="G21" s="47" t="s">
        <v>58</v>
      </c>
      <c r="H21" s="64">
        <v>4808</v>
      </c>
      <c r="I21" s="47" t="s">
        <v>58</v>
      </c>
      <c r="J21" s="47"/>
      <c r="K21" s="62">
        <f t="shared" si="2"/>
        <v>1.0124191183171638</v>
      </c>
      <c r="L21" s="27"/>
      <c r="M21" s="42">
        <f t="shared" si="0"/>
        <v>0.18506523549551215</v>
      </c>
      <c r="N21" s="27"/>
      <c r="O21" s="42">
        <f t="shared" si="1"/>
        <v>1.0937862566939811</v>
      </c>
      <c r="P21" s="27"/>
      <c r="Q21" s="27"/>
    </row>
    <row r="22" spans="1:17">
      <c r="A22" s="90"/>
      <c r="B22" s="252" t="s">
        <v>29</v>
      </c>
      <c r="C22" s="252"/>
      <c r="D22" s="64">
        <v>14261</v>
      </c>
      <c r="E22" s="47" t="s">
        <v>184</v>
      </c>
      <c r="F22" s="64">
        <v>1139</v>
      </c>
      <c r="G22" s="47" t="s">
        <v>58</v>
      </c>
      <c r="H22" s="64">
        <v>13122</v>
      </c>
      <c r="I22" s="47" t="s">
        <v>184</v>
      </c>
      <c r="J22" s="47"/>
      <c r="K22" s="110" t="s">
        <v>144</v>
      </c>
      <c r="L22" s="27"/>
      <c r="M22" s="98" t="s">
        <v>144</v>
      </c>
      <c r="N22" s="27"/>
      <c r="O22" s="98" t="s">
        <v>144</v>
      </c>
      <c r="P22" s="27"/>
      <c r="Q22" s="27"/>
    </row>
    <row r="23" spans="1:17">
      <c r="A23" s="90"/>
      <c r="B23" s="90"/>
      <c r="C23" s="90"/>
      <c r="E23" s="47"/>
      <c r="F23" s="64"/>
      <c r="G23" s="47"/>
      <c r="H23" s="64"/>
      <c r="I23" s="47"/>
      <c r="J23" s="47"/>
      <c r="K23" s="90"/>
      <c r="L23" s="27"/>
      <c r="M23" s="44"/>
      <c r="N23" s="27"/>
      <c r="O23" s="44"/>
      <c r="P23" s="27" t="s">
        <v>141</v>
      </c>
      <c r="Q23" s="27"/>
    </row>
    <row r="24" spans="1:17" s="8" customFormat="1">
      <c r="A24" s="234" t="s">
        <v>182</v>
      </c>
      <c r="B24" s="234"/>
      <c r="C24" s="234"/>
      <c r="D24" s="60">
        <v>497065</v>
      </c>
      <c r="E24" s="47" t="s">
        <v>184</v>
      </c>
      <c r="F24" s="60">
        <v>44368</v>
      </c>
      <c r="G24" s="47" t="s">
        <v>184</v>
      </c>
      <c r="H24" s="60">
        <v>452696</v>
      </c>
      <c r="I24" s="47" t="s">
        <v>184</v>
      </c>
      <c r="J24" s="47"/>
      <c r="K24" s="61">
        <f>SUM(K25:K31)</f>
        <v>99.999795835034718</v>
      </c>
      <c r="L24" s="27"/>
      <c r="M24" s="41">
        <f>SUM(M25:M31)</f>
        <v>100.00000000000001</v>
      </c>
      <c r="N24" s="27"/>
      <c r="O24" s="41">
        <f>SUM(O25:O31)</f>
        <v>100</v>
      </c>
      <c r="P24" s="27" t="s">
        <v>141</v>
      </c>
      <c r="Q24" s="27"/>
    </row>
    <row r="25" spans="1:17">
      <c r="A25" s="90"/>
      <c r="B25" s="252" t="s">
        <v>50</v>
      </c>
      <c r="C25" s="252"/>
      <c r="D25" s="64">
        <v>41107</v>
      </c>
      <c r="E25" s="47" t="s">
        <v>184</v>
      </c>
      <c r="F25" s="64">
        <v>14312</v>
      </c>
      <c r="G25" s="47"/>
      <c r="H25" s="64">
        <v>26795</v>
      </c>
      <c r="I25" s="47" t="s">
        <v>184</v>
      </c>
      <c r="J25" s="47"/>
      <c r="K25" s="62">
        <f>D25/(D$24-D$31)*100</f>
        <v>8.3926092282564309</v>
      </c>
      <c r="L25" s="27"/>
      <c r="M25" s="42">
        <f>F25/(F$24-F$31)*100</f>
        <v>32.936736243757622</v>
      </c>
      <c r="N25" s="27"/>
      <c r="O25" s="42">
        <f>H25/(H$24-H$31)*100</f>
        <v>6.0031903500871522</v>
      </c>
      <c r="P25" s="27" t="s">
        <v>141</v>
      </c>
      <c r="Q25" s="27"/>
    </row>
    <row r="26" spans="1:17">
      <c r="A26" s="90"/>
      <c r="B26" s="252" t="s">
        <v>118</v>
      </c>
      <c r="C26" s="252"/>
      <c r="D26" s="64">
        <v>66530</v>
      </c>
      <c r="E26" s="47" t="s">
        <v>184</v>
      </c>
      <c r="F26" s="64">
        <v>2552</v>
      </c>
      <c r="G26" s="47" t="s">
        <v>58</v>
      </c>
      <c r="H26" s="64">
        <v>63978</v>
      </c>
      <c r="I26" s="47" t="s">
        <v>184</v>
      </c>
      <c r="J26" s="47"/>
      <c r="K26" s="62">
        <f t="shared" ref="K26:O30" si="3">D26/(D$24-D$31)*100</f>
        <v>13.583095140873827</v>
      </c>
      <c r="L26" s="27"/>
      <c r="M26" s="42">
        <f t="shared" si="3"/>
        <v>5.873012220099878</v>
      </c>
      <c r="N26" s="27"/>
      <c r="O26" s="42">
        <f t="shared" si="3"/>
        <v>14.333723165436679</v>
      </c>
      <c r="P26" s="27" t="s">
        <v>141</v>
      </c>
      <c r="Q26" s="27"/>
    </row>
    <row r="27" spans="1:17">
      <c r="A27" s="90"/>
      <c r="B27" s="252" t="s">
        <v>119</v>
      </c>
      <c r="C27" s="252"/>
      <c r="D27" s="64">
        <v>72276</v>
      </c>
      <c r="E27" s="47" t="s">
        <v>184</v>
      </c>
      <c r="F27" s="64">
        <v>7234</v>
      </c>
      <c r="G27" s="47"/>
      <c r="H27" s="64">
        <v>65042</v>
      </c>
      <c r="I27" s="47" t="s">
        <v>184</v>
      </c>
      <c r="J27" s="47"/>
      <c r="K27" s="62">
        <f t="shared" si="3"/>
        <v>14.756227031441405</v>
      </c>
      <c r="L27" s="27"/>
      <c r="M27" s="42">
        <f t="shared" si="3"/>
        <v>16.647872413872459</v>
      </c>
      <c r="N27" s="27"/>
      <c r="O27" s="42">
        <f t="shared" si="3"/>
        <v>14.572103256218268</v>
      </c>
      <c r="P27" s="27" t="s">
        <v>141</v>
      </c>
      <c r="Q27" s="27"/>
    </row>
    <row r="28" spans="1:17">
      <c r="A28" s="90"/>
      <c r="B28" s="252" t="s">
        <v>48</v>
      </c>
      <c r="C28" s="252"/>
      <c r="D28" s="64">
        <v>20731</v>
      </c>
      <c r="E28" s="47" t="s">
        <v>184</v>
      </c>
      <c r="F28" s="64">
        <v>1002</v>
      </c>
      <c r="G28" s="47" t="s">
        <v>58</v>
      </c>
      <c r="H28" s="64">
        <v>19729</v>
      </c>
      <c r="I28" s="47" t="s">
        <v>184</v>
      </c>
      <c r="J28" s="47"/>
      <c r="K28" s="62">
        <f t="shared" si="3"/>
        <v>4.2325438954675381</v>
      </c>
      <c r="L28" s="27"/>
      <c r="M28" s="42">
        <f t="shared" si="3"/>
        <v>2.3059397509953286</v>
      </c>
      <c r="N28" s="27"/>
      <c r="O28" s="42">
        <f t="shared" si="3"/>
        <v>4.4201135442011354</v>
      </c>
      <c r="P28" s="27" t="s">
        <v>141</v>
      </c>
      <c r="Q28" s="27"/>
    </row>
    <row r="29" spans="1:17">
      <c r="A29" s="90"/>
      <c r="B29" s="252" t="s">
        <v>49</v>
      </c>
      <c r="C29" s="252"/>
      <c r="D29" s="64">
        <v>156989</v>
      </c>
      <c r="E29" s="47" t="s">
        <v>184</v>
      </c>
      <c r="F29" s="64">
        <v>12977</v>
      </c>
      <c r="G29" s="47"/>
      <c r="H29" s="64">
        <v>144012</v>
      </c>
      <c r="I29" s="47" t="s">
        <v>184</v>
      </c>
      <c r="J29" s="47"/>
      <c r="K29" s="62">
        <f t="shared" si="3"/>
        <v>32.051653736218867</v>
      </c>
      <c r="L29" s="27"/>
      <c r="M29" s="42">
        <f t="shared" si="3"/>
        <v>29.864451246174028</v>
      </c>
      <c r="N29" s="27"/>
      <c r="O29" s="42">
        <f t="shared" si="3"/>
        <v>32.264655670712855</v>
      </c>
      <c r="P29" s="27" t="s">
        <v>141</v>
      </c>
      <c r="Q29" s="27"/>
    </row>
    <row r="30" spans="1:17">
      <c r="A30" s="90"/>
      <c r="B30" s="252" t="s">
        <v>73</v>
      </c>
      <c r="C30" s="252"/>
      <c r="D30" s="64">
        <v>132166</v>
      </c>
      <c r="E30" s="47" t="s">
        <v>184</v>
      </c>
      <c r="F30" s="64">
        <v>5376</v>
      </c>
      <c r="G30" s="47"/>
      <c r="H30" s="64">
        <v>126790</v>
      </c>
      <c r="I30" s="47" t="s">
        <v>184</v>
      </c>
      <c r="J30" s="47"/>
      <c r="K30" s="62">
        <f>D30/(D$24-D$31)*100</f>
        <v>26.983666802776646</v>
      </c>
      <c r="L30" s="27"/>
      <c r="M30" s="42">
        <f t="shared" si="3"/>
        <v>12.371988125100684</v>
      </c>
      <c r="N30" s="27"/>
      <c r="O30" s="42">
        <f t="shared" si="3"/>
        <v>28.406214013343906</v>
      </c>
      <c r="P30" s="27" t="s">
        <v>141</v>
      </c>
      <c r="Q30" s="27"/>
    </row>
    <row r="31" spans="1:17">
      <c r="A31" s="90"/>
      <c r="B31" s="252" t="s">
        <v>29</v>
      </c>
      <c r="C31" s="252"/>
      <c r="D31" s="64">
        <v>7265</v>
      </c>
      <c r="E31" s="47" t="s">
        <v>184</v>
      </c>
      <c r="F31" s="64">
        <v>915</v>
      </c>
      <c r="G31" s="47" t="s">
        <v>58</v>
      </c>
      <c r="H31" s="64">
        <v>6350</v>
      </c>
      <c r="I31" s="47" t="s">
        <v>58</v>
      </c>
      <c r="J31" s="47"/>
      <c r="K31" s="110" t="s">
        <v>144</v>
      </c>
      <c r="L31" s="27"/>
      <c r="M31" s="98" t="s">
        <v>144</v>
      </c>
      <c r="N31" s="27"/>
      <c r="O31" s="98" t="s">
        <v>144</v>
      </c>
      <c r="P31" s="27"/>
      <c r="Q31" s="27"/>
    </row>
    <row r="32" spans="1:17">
      <c r="A32" s="90"/>
      <c r="B32" s="90"/>
      <c r="C32" s="90"/>
      <c r="E32" s="47"/>
      <c r="F32" s="64"/>
      <c r="G32" s="47"/>
      <c r="H32" s="64"/>
      <c r="I32" s="47"/>
      <c r="J32" s="47"/>
      <c r="K32" s="90"/>
      <c r="L32" s="27"/>
      <c r="M32" s="44"/>
      <c r="N32" s="27"/>
      <c r="O32" s="44"/>
      <c r="P32" s="27" t="s">
        <v>141</v>
      </c>
      <c r="Q32" s="27"/>
    </row>
    <row r="33" spans="1:17" s="8" customFormat="1">
      <c r="A33" s="234" t="s">
        <v>88</v>
      </c>
      <c r="B33" s="234"/>
      <c r="C33" s="234"/>
      <c r="D33" s="60">
        <v>497065</v>
      </c>
      <c r="E33" s="47" t="s">
        <v>184</v>
      </c>
      <c r="F33" s="60">
        <v>44368</v>
      </c>
      <c r="G33" s="47" t="s">
        <v>184</v>
      </c>
      <c r="H33" s="60">
        <v>452695</v>
      </c>
      <c r="I33" s="47" t="s">
        <v>184</v>
      </c>
      <c r="J33" s="47"/>
      <c r="K33" s="61">
        <f>SUM(K34:K37)</f>
        <v>99.999597121026852</v>
      </c>
      <c r="L33" s="27"/>
      <c r="M33" s="41">
        <f>SUM(M34:M37)</f>
        <v>100</v>
      </c>
      <c r="N33" s="41"/>
      <c r="O33" s="41">
        <f>SUM(O34:O37)</f>
        <v>99.999999999999986</v>
      </c>
      <c r="P33" s="27" t="s">
        <v>141</v>
      </c>
      <c r="Q33" s="27"/>
    </row>
    <row r="34" spans="1:17">
      <c r="A34" s="90"/>
      <c r="B34" s="252" t="s">
        <v>185</v>
      </c>
      <c r="C34" s="253"/>
      <c r="D34" s="64">
        <v>393499</v>
      </c>
      <c r="E34" s="47" t="s">
        <v>184</v>
      </c>
      <c r="F34" s="64">
        <v>34992</v>
      </c>
      <c r="G34" s="47" t="s">
        <v>184</v>
      </c>
      <c r="H34" s="64">
        <v>358507</v>
      </c>
      <c r="I34" s="47" t="s">
        <v>184</v>
      </c>
      <c r="J34" s="47"/>
      <c r="K34" s="62">
        <f>D34/(D$33-D$38)*100</f>
        <v>79.266236526216332</v>
      </c>
      <c r="L34" s="27"/>
      <c r="M34" s="42">
        <f>F34/(F$33-F$38)*100</f>
        <v>78.867652362062742</v>
      </c>
      <c r="N34" s="42"/>
      <c r="O34" s="42">
        <f>H34/(H$33-H$38)*100</f>
        <v>79.305707023671786</v>
      </c>
      <c r="P34" s="27" t="s">
        <v>141</v>
      </c>
      <c r="Q34" s="27"/>
    </row>
    <row r="35" spans="1:17">
      <c r="A35" s="90"/>
      <c r="B35" s="252" t="s">
        <v>186</v>
      </c>
      <c r="C35" s="253"/>
      <c r="D35" s="64">
        <v>62617</v>
      </c>
      <c r="E35" s="47" t="s">
        <v>184</v>
      </c>
      <c r="F35" s="64">
        <v>8584</v>
      </c>
      <c r="G35" s="47" t="s">
        <v>184</v>
      </c>
      <c r="H35" s="64">
        <v>54033</v>
      </c>
      <c r="I35" s="47" t="s">
        <v>184</v>
      </c>
      <c r="J35" s="47"/>
      <c r="K35" s="62">
        <f>D35/(D$33-D$38)*100</f>
        <v>12.613536330618599</v>
      </c>
      <c r="L35" s="27"/>
      <c r="M35" s="42">
        <f>F35/(F$33-F$38)*100</f>
        <v>19.347277316985213</v>
      </c>
      <c r="N35" s="42"/>
      <c r="O35" s="42">
        <f>H35/(H$33-H$38)*100</f>
        <v>11.952696230785056</v>
      </c>
      <c r="P35" s="27" t="s">
        <v>141</v>
      </c>
      <c r="Q35" s="27"/>
    </row>
    <row r="36" spans="1:17">
      <c r="A36" s="90"/>
      <c r="B36" s="252" t="s">
        <v>106</v>
      </c>
      <c r="C36" s="252"/>
      <c r="D36" s="64">
        <v>12589</v>
      </c>
      <c r="E36" s="47" t="s">
        <v>184</v>
      </c>
      <c r="F36" s="64">
        <v>448</v>
      </c>
      <c r="G36" s="47" t="s">
        <v>58</v>
      </c>
      <c r="H36" s="64">
        <v>12141</v>
      </c>
      <c r="I36" s="47" t="s">
        <v>184</v>
      </c>
      <c r="J36" s="47"/>
      <c r="K36" s="62">
        <f>D36/(D$33-D$38)*100</f>
        <v>2.53592169644278</v>
      </c>
      <c r="L36" s="27"/>
      <c r="M36" s="42">
        <f>F36/(F$33-F$38)*100</f>
        <v>1.009736747205193</v>
      </c>
      <c r="N36" s="42"/>
      <c r="O36" s="42">
        <f>H36/(H$33-H$38)*100</f>
        <v>2.6857232605622743</v>
      </c>
      <c r="P36" s="27" t="s">
        <v>141</v>
      </c>
      <c r="Q36" s="27"/>
    </row>
    <row r="37" spans="1:17" ht="14.25">
      <c r="A37" s="90"/>
      <c r="B37" s="252" t="s">
        <v>165</v>
      </c>
      <c r="C37" s="252"/>
      <c r="D37" s="64">
        <v>27720</v>
      </c>
      <c r="E37" s="47" t="s">
        <v>184</v>
      </c>
      <c r="F37" s="64">
        <v>344</v>
      </c>
      <c r="G37" s="47" t="s">
        <v>58</v>
      </c>
      <c r="H37" s="64">
        <v>27376</v>
      </c>
      <c r="I37" s="47" t="s">
        <v>184</v>
      </c>
      <c r="J37" s="47"/>
      <c r="K37" s="62">
        <f>D37/(D$33-D$38)*100</f>
        <v>5.5839025677491358</v>
      </c>
      <c r="L37" s="27"/>
      <c r="M37" s="42">
        <f>F37/(F$33-F$38)*100</f>
        <v>0.77533357374684453</v>
      </c>
      <c r="N37" s="42"/>
      <c r="O37" s="42">
        <f>H37/(H$33-H$38)*100</f>
        <v>6.055873484980876</v>
      </c>
      <c r="P37" s="27" t="s">
        <v>141</v>
      </c>
      <c r="Q37" s="27"/>
    </row>
    <row r="38" spans="1:17">
      <c r="A38" s="90"/>
      <c r="B38" s="90" t="s">
        <v>29</v>
      </c>
      <c r="C38" s="90"/>
      <c r="D38" s="90">
        <v>638</v>
      </c>
      <c r="E38" s="47" t="s">
        <v>58</v>
      </c>
      <c r="F38" s="96">
        <v>0</v>
      </c>
      <c r="H38" s="64">
        <v>638</v>
      </c>
      <c r="I38" s="47" t="s">
        <v>58</v>
      </c>
      <c r="J38" s="47"/>
      <c r="K38" s="90"/>
      <c r="L38" s="27"/>
      <c r="M38" s="44"/>
      <c r="N38" s="27"/>
      <c r="O38" s="44"/>
      <c r="P38" s="27" t="s">
        <v>141</v>
      </c>
      <c r="Q38" s="27"/>
    </row>
    <row r="39" spans="1:17">
      <c r="A39" s="90"/>
      <c r="B39" s="90"/>
      <c r="C39" s="90"/>
      <c r="E39" s="47"/>
      <c r="F39" s="64"/>
      <c r="G39" s="47"/>
      <c r="H39" s="64"/>
      <c r="I39" s="47"/>
      <c r="J39" s="47"/>
      <c r="K39" s="90"/>
      <c r="L39" s="27"/>
      <c r="M39" s="44"/>
      <c r="N39" s="27"/>
      <c r="O39" s="44"/>
      <c r="P39" s="27"/>
      <c r="Q39" s="27"/>
    </row>
    <row r="40" spans="1:17" s="8" customFormat="1" ht="12.75" customHeight="1">
      <c r="A40" s="246" t="s">
        <v>94</v>
      </c>
      <c r="B40" s="246"/>
      <c r="C40" s="246"/>
      <c r="D40" s="60">
        <v>497065</v>
      </c>
      <c r="E40" s="47" t="s">
        <v>184</v>
      </c>
      <c r="F40" s="60">
        <v>44368</v>
      </c>
      <c r="G40" s="47" t="s">
        <v>184</v>
      </c>
      <c r="H40" s="60">
        <v>452697</v>
      </c>
      <c r="I40" s="47" t="s">
        <v>184</v>
      </c>
      <c r="J40" s="47"/>
      <c r="K40" s="61">
        <f>SUM(K41:K47)</f>
        <v>100</v>
      </c>
      <c r="L40" s="27"/>
      <c r="M40" s="41">
        <f>SUM(M41:M47)</f>
        <v>100</v>
      </c>
      <c r="N40" s="27"/>
      <c r="O40" s="41">
        <f>SUM(O41:O47)</f>
        <v>100</v>
      </c>
      <c r="P40" s="27" t="s">
        <v>141</v>
      </c>
      <c r="Q40" s="27"/>
    </row>
    <row r="41" spans="1:17" s="45" customFormat="1">
      <c r="A41" s="90"/>
      <c r="B41" s="252" t="s">
        <v>109</v>
      </c>
      <c r="C41" s="252"/>
      <c r="D41" s="96">
        <v>0</v>
      </c>
      <c r="E41" s="47"/>
      <c r="F41" s="96">
        <v>0</v>
      </c>
      <c r="G41" s="47"/>
      <c r="H41" s="96">
        <v>0</v>
      </c>
      <c r="I41" s="47"/>
      <c r="J41" s="47"/>
      <c r="K41" s="62">
        <f>D41/(D$40-D$48)*100</f>
        <v>0</v>
      </c>
      <c r="L41" s="96"/>
      <c r="M41" s="42">
        <f>F41/(F$40-F$48)*100</f>
        <v>0</v>
      </c>
      <c r="N41" s="96"/>
      <c r="O41" s="42">
        <f>H41/(H$40-H$48)*100</f>
        <v>0</v>
      </c>
      <c r="P41" s="47" t="s">
        <v>141</v>
      </c>
      <c r="Q41" s="47"/>
    </row>
    <row r="42" spans="1:17">
      <c r="A42" s="90"/>
      <c r="B42" s="252" t="s">
        <v>89</v>
      </c>
      <c r="C42" s="252"/>
      <c r="D42" s="64">
        <v>13579</v>
      </c>
      <c r="E42" s="47" t="s">
        <v>184</v>
      </c>
      <c r="F42" s="96">
        <v>2453</v>
      </c>
      <c r="G42" s="47" t="s">
        <v>58</v>
      </c>
      <c r="H42" s="96">
        <v>11126</v>
      </c>
      <c r="I42" s="47" t="s">
        <v>184</v>
      </c>
      <c r="J42" s="47"/>
      <c r="K42" s="62">
        <f t="shared" ref="K42:O47" si="4">D42/(D$40-D$48)*100</f>
        <v>3.7924553068959068</v>
      </c>
      <c r="L42" s="27"/>
      <c r="M42" s="42">
        <f t="shared" si="4"/>
        <v>7.3416736501855624</v>
      </c>
      <c r="N42" s="27"/>
      <c r="O42" s="42">
        <f t="shared" si="4"/>
        <v>3.4271703204462773</v>
      </c>
      <c r="P42" s="27" t="s">
        <v>141</v>
      </c>
      <c r="Q42" s="27"/>
    </row>
    <row r="43" spans="1:17">
      <c r="A43" s="90"/>
      <c r="B43" s="252" t="s">
        <v>104</v>
      </c>
      <c r="C43" s="252"/>
      <c r="D43" s="64">
        <v>31696</v>
      </c>
      <c r="E43" s="47" t="s">
        <v>184</v>
      </c>
      <c r="F43" s="64">
        <v>4311</v>
      </c>
      <c r="G43" s="47" t="s">
        <v>184</v>
      </c>
      <c r="H43" s="64">
        <v>27385</v>
      </c>
      <c r="I43" s="47" t="s">
        <v>184</v>
      </c>
      <c r="J43" s="47"/>
      <c r="K43" s="62">
        <f t="shared" si="4"/>
        <v>8.8523207458113742</v>
      </c>
      <c r="L43" s="27"/>
      <c r="M43" s="42">
        <f t="shared" si="4"/>
        <v>12.90254998204238</v>
      </c>
      <c r="N43" s="27"/>
      <c r="O43" s="42">
        <f t="shared" si="4"/>
        <v>8.4354717980784937</v>
      </c>
      <c r="P43" s="27" t="s">
        <v>141</v>
      </c>
      <c r="Q43" s="27"/>
    </row>
    <row r="44" spans="1:17">
      <c r="A44" s="90"/>
      <c r="B44" s="252" t="s">
        <v>90</v>
      </c>
      <c r="C44" s="252"/>
      <c r="D44" s="64">
        <v>48353</v>
      </c>
      <c r="E44" s="47" t="s">
        <v>184</v>
      </c>
      <c r="F44" s="64">
        <v>6804</v>
      </c>
      <c r="G44" s="47" t="s">
        <v>184</v>
      </c>
      <c r="H44" s="64">
        <v>41549</v>
      </c>
      <c r="I44" s="47" t="s">
        <v>184</v>
      </c>
      <c r="J44" s="47"/>
      <c r="K44" s="62">
        <f t="shared" si="4"/>
        <v>13.504425322508121</v>
      </c>
      <c r="L44" s="27"/>
      <c r="M44" s="42">
        <f t="shared" si="4"/>
        <v>20.363941099006343</v>
      </c>
      <c r="N44" s="27"/>
      <c r="O44" s="42">
        <f t="shared" si="4"/>
        <v>12.798445051610857</v>
      </c>
      <c r="P44" s="27" t="s">
        <v>141</v>
      </c>
      <c r="Q44" s="27"/>
    </row>
    <row r="45" spans="1:17">
      <c r="A45" s="90"/>
      <c r="B45" s="252" t="s">
        <v>91</v>
      </c>
      <c r="C45" s="252"/>
      <c r="D45" s="64">
        <v>58577</v>
      </c>
      <c r="E45" s="47" t="s">
        <v>184</v>
      </c>
      <c r="F45" s="64">
        <v>6821</v>
      </c>
      <c r="G45" s="47" t="s">
        <v>184</v>
      </c>
      <c r="H45" s="64">
        <v>51756</v>
      </c>
      <c r="I45" s="47" t="s">
        <v>184</v>
      </c>
      <c r="J45" s="47"/>
      <c r="K45" s="62">
        <f t="shared" si="4"/>
        <v>16.359868511086347</v>
      </c>
      <c r="L45" s="27"/>
      <c r="M45" s="42">
        <f t="shared" si="4"/>
        <v>20.414821022387166</v>
      </c>
      <c r="N45" s="27"/>
      <c r="O45" s="42">
        <f t="shared" si="4"/>
        <v>15.942533444635767</v>
      </c>
      <c r="P45" s="27" t="s">
        <v>141</v>
      </c>
      <c r="Q45" s="27"/>
    </row>
    <row r="46" spans="1:17">
      <c r="A46" s="90"/>
      <c r="B46" s="252" t="s">
        <v>92</v>
      </c>
      <c r="C46" s="252"/>
      <c r="D46" s="64">
        <v>38895</v>
      </c>
      <c r="E46" s="47" t="s">
        <v>184</v>
      </c>
      <c r="F46" s="64">
        <v>2690</v>
      </c>
      <c r="G46" s="47" t="s">
        <v>58</v>
      </c>
      <c r="H46" s="64">
        <v>36205</v>
      </c>
      <c r="I46" s="47" t="s">
        <v>184</v>
      </c>
      <c r="J46" s="47"/>
      <c r="K46" s="62">
        <f t="shared" si="4"/>
        <v>10.862916942463825</v>
      </c>
      <c r="L46" s="27"/>
      <c r="M46" s="42">
        <f t="shared" si="4"/>
        <v>8.0509996408475999</v>
      </c>
      <c r="N46" s="27"/>
      <c r="O46" s="42">
        <f t="shared" si="4"/>
        <v>11.152319023167129</v>
      </c>
      <c r="P46" s="27" t="s">
        <v>141</v>
      </c>
      <c r="Q46" s="27"/>
    </row>
    <row r="47" spans="1:17">
      <c r="A47" s="90"/>
      <c r="B47" s="252" t="s">
        <v>93</v>
      </c>
      <c r="C47" s="252"/>
      <c r="D47" s="64">
        <v>166953</v>
      </c>
      <c r="E47" s="47" t="s">
        <v>184</v>
      </c>
      <c r="F47" s="64">
        <v>10333</v>
      </c>
      <c r="G47" s="47" t="s">
        <v>184</v>
      </c>
      <c r="H47" s="64">
        <v>156620</v>
      </c>
      <c r="I47" s="47" t="s">
        <v>184</v>
      </c>
      <c r="J47" s="47"/>
      <c r="K47" s="62">
        <f>D47/(D$40-D$48)*100</f>
        <v>46.628013171234429</v>
      </c>
      <c r="L47" s="27"/>
      <c r="M47" s="42">
        <f t="shared" si="4"/>
        <v>30.926014605530948</v>
      </c>
      <c r="N47" s="27"/>
      <c r="O47" s="42">
        <f t="shared" si="4"/>
        <v>48.244060362061475</v>
      </c>
      <c r="P47" s="27" t="s">
        <v>141</v>
      </c>
      <c r="Q47" s="27"/>
    </row>
    <row r="48" spans="1:17">
      <c r="A48" s="90"/>
      <c r="B48" s="252" t="s">
        <v>29</v>
      </c>
      <c r="C48" s="252"/>
      <c r="D48" s="64">
        <v>139012</v>
      </c>
      <c r="E48" s="47" t="s">
        <v>184</v>
      </c>
      <c r="F48" s="64">
        <v>10956</v>
      </c>
      <c r="G48" s="47" t="s">
        <v>184</v>
      </c>
      <c r="H48" s="64">
        <v>128056</v>
      </c>
      <c r="I48" s="47" t="s">
        <v>184</v>
      </c>
      <c r="J48" s="47"/>
      <c r="K48" s="110" t="s">
        <v>144</v>
      </c>
      <c r="L48" s="27"/>
      <c r="M48" s="98" t="s">
        <v>144</v>
      </c>
      <c r="N48" s="27"/>
      <c r="O48" s="98" t="s">
        <v>144</v>
      </c>
      <c r="P48" s="44"/>
      <c r="Q48" s="27"/>
    </row>
    <row r="49" spans="1:17">
      <c r="A49" s="90"/>
      <c r="B49" s="90"/>
      <c r="C49" s="90"/>
      <c r="E49" s="47"/>
      <c r="F49" s="64"/>
      <c r="G49" s="47"/>
      <c r="H49" s="64"/>
      <c r="I49" s="47"/>
      <c r="J49" s="47"/>
      <c r="K49" s="90"/>
      <c r="L49" s="27"/>
      <c r="M49" s="44"/>
      <c r="N49" s="27"/>
      <c r="O49" s="44"/>
      <c r="P49" s="27" t="s">
        <v>141</v>
      </c>
      <c r="Q49" s="27"/>
    </row>
    <row r="50" spans="1:17" s="8" customFormat="1">
      <c r="A50" s="173" t="s">
        <v>96</v>
      </c>
      <c r="B50" s="173"/>
      <c r="C50" s="116"/>
      <c r="D50" s="60">
        <v>497065</v>
      </c>
      <c r="E50" s="47"/>
      <c r="F50" s="60">
        <v>44368</v>
      </c>
      <c r="G50" s="47"/>
      <c r="H50" s="60">
        <v>452696</v>
      </c>
      <c r="I50" s="47"/>
      <c r="J50" s="47"/>
      <c r="K50" s="61">
        <f>SUM(K51:K52)</f>
        <v>99.999796414865784</v>
      </c>
      <c r="L50" s="27"/>
      <c r="M50" s="41">
        <f>SUM(M51:M52)</f>
        <v>100</v>
      </c>
      <c r="N50" s="27"/>
      <c r="O50" s="41">
        <f>SUM(O51:O52)</f>
        <v>100</v>
      </c>
      <c r="P50" s="27" t="s">
        <v>141</v>
      </c>
      <c r="Q50" s="27"/>
    </row>
    <row r="51" spans="1:17">
      <c r="A51" s="90"/>
      <c r="B51" s="90" t="s">
        <v>86</v>
      </c>
      <c r="C51" s="90"/>
      <c r="D51" s="64">
        <v>242360</v>
      </c>
      <c r="E51" s="47"/>
      <c r="F51" s="64">
        <v>25467</v>
      </c>
      <c r="G51" s="47"/>
      <c r="H51" s="64">
        <v>216893</v>
      </c>
      <c r="I51" s="47"/>
      <c r="J51" s="47"/>
      <c r="K51" s="62">
        <f>D51/(D50-D53)*100</f>
        <v>49.34089312798379</v>
      </c>
      <c r="L51" s="27"/>
      <c r="M51" s="62">
        <f>F51/(F50-F53)*100</f>
        <v>57.643730194658218</v>
      </c>
      <c r="N51" s="27"/>
      <c r="O51" s="62">
        <f>H51/(H50-H53)*100</f>
        <v>48.520404282639916</v>
      </c>
      <c r="P51" s="27" t="s">
        <v>141</v>
      </c>
      <c r="Q51" s="27"/>
    </row>
    <row r="52" spans="1:17">
      <c r="A52" s="90"/>
      <c r="B52" s="90" t="s">
        <v>87</v>
      </c>
      <c r="C52" s="90"/>
      <c r="D52" s="64">
        <v>248834</v>
      </c>
      <c r="E52" s="47"/>
      <c r="F52" s="64">
        <v>18713</v>
      </c>
      <c r="G52" s="47"/>
      <c r="H52" s="64">
        <v>230121</v>
      </c>
      <c r="I52" s="47"/>
      <c r="J52" s="47"/>
      <c r="K52" s="62">
        <f>D52/(D50-D53)*100</f>
        <v>50.658903286881994</v>
      </c>
      <c r="L52" s="27"/>
      <c r="M52" s="62">
        <f>F52/(F50-F53)*100</f>
        <v>42.356269805341782</v>
      </c>
      <c r="N52" s="27"/>
      <c r="O52" s="62">
        <f>H52/(H50-H53)*100</f>
        <v>51.479595717360084</v>
      </c>
      <c r="P52" s="27" t="s">
        <v>141</v>
      </c>
      <c r="Q52" s="27"/>
    </row>
    <row r="53" spans="1:17">
      <c r="A53" s="90"/>
      <c r="B53" s="90" t="s">
        <v>29</v>
      </c>
      <c r="C53" s="90"/>
      <c r="D53" s="64">
        <v>5870</v>
      </c>
      <c r="E53" s="47"/>
      <c r="F53" s="64">
        <v>188</v>
      </c>
      <c r="G53" s="47" t="s">
        <v>58</v>
      </c>
      <c r="H53" s="64">
        <v>5682</v>
      </c>
      <c r="I53" s="47" t="s">
        <v>58</v>
      </c>
      <c r="J53" s="47"/>
      <c r="K53" s="110" t="s">
        <v>144</v>
      </c>
      <c r="L53" s="27"/>
      <c r="M53" s="110" t="s">
        <v>144</v>
      </c>
      <c r="N53" s="27"/>
      <c r="O53" s="110" t="s">
        <v>144</v>
      </c>
      <c r="P53" s="27"/>
      <c r="Q53" s="27"/>
    </row>
    <row r="54" spans="1:17" ht="9.75" customHeight="1" thickBot="1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65"/>
      <c r="L54" s="2"/>
      <c r="M54" s="2"/>
      <c r="N54" s="2"/>
      <c r="O54" s="2"/>
      <c r="P54" s="2"/>
      <c r="Q54" s="7"/>
    </row>
    <row r="55" spans="1:17" s="9" customFormat="1" ht="6" customHeight="1">
      <c r="A55" s="66"/>
      <c r="B55" s="66"/>
      <c r="C55" s="66"/>
      <c r="D55" s="66"/>
      <c r="E55" s="66"/>
      <c r="F55" s="66"/>
      <c r="G55" s="66"/>
      <c r="H55" s="66"/>
      <c r="I55" s="66"/>
      <c r="J55" s="66"/>
      <c r="K55" s="66"/>
    </row>
    <row r="56" spans="1:17" s="9" customFormat="1" ht="11.25">
      <c r="A56" s="178" t="s">
        <v>40</v>
      </c>
      <c r="B56" s="68">
        <v>1</v>
      </c>
      <c r="C56" s="214" t="s">
        <v>158</v>
      </c>
      <c r="D56" s="214"/>
      <c r="E56" s="214"/>
      <c r="F56" s="214"/>
      <c r="G56" s="214"/>
      <c r="H56" s="214"/>
      <c r="I56" s="214"/>
      <c r="J56" s="214"/>
      <c r="K56" s="184"/>
      <c r="L56" s="31"/>
      <c r="M56" s="31"/>
      <c r="N56" s="31"/>
      <c r="O56" s="31"/>
      <c r="P56" s="31"/>
      <c r="Q56" s="31"/>
    </row>
    <row r="57" spans="1:17" s="9" customFormat="1" ht="11.25">
      <c r="A57" s="178"/>
      <c r="B57" s="179">
        <v>2</v>
      </c>
      <c r="C57" s="214" t="s">
        <v>56</v>
      </c>
      <c r="D57" s="214"/>
      <c r="E57" s="214"/>
      <c r="F57" s="214"/>
      <c r="G57" s="214"/>
      <c r="H57" s="214"/>
      <c r="I57" s="214"/>
      <c r="J57" s="184"/>
      <c r="K57" s="184"/>
      <c r="L57" s="31"/>
      <c r="M57" s="31"/>
      <c r="N57" s="31"/>
      <c r="O57" s="31"/>
      <c r="P57" s="31"/>
      <c r="Q57" s="31"/>
    </row>
    <row r="58" spans="1:17" s="9" customFormat="1" ht="11.25">
      <c r="A58" s="178"/>
      <c r="B58" s="179">
        <v>3</v>
      </c>
      <c r="C58" s="214" t="s">
        <v>107</v>
      </c>
      <c r="D58" s="214"/>
      <c r="E58" s="214"/>
      <c r="F58" s="214"/>
      <c r="G58" s="214"/>
      <c r="H58" s="214"/>
      <c r="I58" s="214"/>
      <c r="J58" s="184"/>
      <c r="K58" s="184"/>
      <c r="L58" s="31"/>
      <c r="M58" s="31"/>
      <c r="N58" s="31"/>
      <c r="O58" s="31"/>
      <c r="P58" s="31"/>
      <c r="Q58" s="31"/>
    </row>
    <row r="59" spans="1:17" s="9" customFormat="1" ht="11.25">
      <c r="A59" s="66"/>
      <c r="B59" s="180">
        <v>0</v>
      </c>
      <c r="C59" s="214" t="s">
        <v>35</v>
      </c>
      <c r="D59" s="214"/>
      <c r="E59" s="214"/>
      <c r="F59" s="214"/>
      <c r="G59" s="214"/>
      <c r="H59" s="214"/>
      <c r="I59" s="214"/>
      <c r="J59" s="184"/>
      <c r="K59" s="184"/>
      <c r="L59" s="31"/>
      <c r="M59" s="31"/>
      <c r="N59" s="31"/>
      <c r="O59" s="31"/>
      <c r="P59" s="31"/>
      <c r="Q59" s="31"/>
    </row>
    <row r="60" spans="1:17" s="9" customFormat="1" ht="11.25">
      <c r="A60" s="66"/>
      <c r="B60" s="71" t="s">
        <v>58</v>
      </c>
      <c r="C60" s="214" t="s">
        <v>128</v>
      </c>
      <c r="D60" s="214"/>
      <c r="E60" s="214"/>
      <c r="F60" s="214"/>
      <c r="G60" s="214"/>
      <c r="H60" s="214"/>
      <c r="I60" s="214"/>
      <c r="J60" s="184"/>
      <c r="K60" s="184"/>
      <c r="L60" s="31"/>
      <c r="M60" s="31"/>
      <c r="N60" s="31"/>
      <c r="O60" s="31"/>
      <c r="P60" s="31"/>
      <c r="Q60" s="31"/>
    </row>
    <row r="61" spans="1:17">
      <c r="A61" s="90"/>
      <c r="B61" s="71" t="s">
        <v>144</v>
      </c>
      <c r="C61" s="172" t="s">
        <v>145</v>
      </c>
    </row>
    <row r="62" spans="1:17">
      <c r="A62" s="90"/>
      <c r="B62" s="90"/>
      <c r="C62" s="90"/>
    </row>
    <row r="63" spans="1:17">
      <c r="A63" s="80"/>
      <c r="B63" s="80"/>
      <c r="C63" s="80"/>
    </row>
    <row r="64" spans="1:17">
      <c r="A64" s="80"/>
      <c r="B64" s="80"/>
      <c r="C64" s="80"/>
    </row>
    <row r="65" spans="1:3">
      <c r="A65" s="80"/>
      <c r="B65" s="80"/>
      <c r="C65" s="80"/>
    </row>
    <row r="66" spans="1:3">
      <c r="A66" s="80"/>
      <c r="B66" s="80"/>
      <c r="C66" s="80"/>
    </row>
    <row r="67" spans="1:3">
      <c r="A67" s="80"/>
      <c r="B67" s="80"/>
      <c r="C67" s="80"/>
    </row>
    <row r="68" spans="1:3">
      <c r="A68" s="80"/>
      <c r="B68" s="80"/>
      <c r="C68" s="80"/>
    </row>
    <row r="69" spans="1:3" ht="13.5" customHeight="1">
      <c r="A69" s="80"/>
      <c r="B69" s="80"/>
      <c r="C69" s="80"/>
    </row>
    <row r="70" spans="1:3">
      <c r="A70" s="80"/>
      <c r="B70" s="80"/>
      <c r="C70" s="80"/>
    </row>
    <row r="71" spans="1:3">
      <c r="A71" s="80"/>
      <c r="B71" s="80"/>
      <c r="C71" s="80"/>
    </row>
    <row r="72" spans="1:3">
      <c r="A72" s="80"/>
      <c r="B72" s="80"/>
      <c r="C72" s="80"/>
    </row>
    <row r="73" spans="1:3">
      <c r="A73" s="80"/>
      <c r="B73" s="80"/>
      <c r="C73" s="80"/>
    </row>
    <row r="74" spans="1:3">
      <c r="A74" s="80"/>
      <c r="B74" s="80"/>
      <c r="C74" s="80"/>
    </row>
    <row r="75" spans="1:3">
      <c r="A75" s="80"/>
      <c r="B75" s="80"/>
      <c r="C75" s="80"/>
    </row>
    <row r="76" spans="1:3" ht="13.5" customHeight="1">
      <c r="A76" s="80"/>
      <c r="B76" s="80"/>
      <c r="C76" s="80"/>
    </row>
    <row r="77" spans="1:3">
      <c r="A77" s="80"/>
      <c r="B77" s="80"/>
      <c r="C77" s="80"/>
    </row>
    <row r="78" spans="1:3">
      <c r="A78" s="80"/>
      <c r="B78" s="80"/>
      <c r="C78" s="80"/>
    </row>
    <row r="79" spans="1:3">
      <c r="A79" s="80"/>
      <c r="B79" s="80"/>
      <c r="C79" s="80"/>
    </row>
    <row r="80" spans="1:3">
      <c r="A80" s="80"/>
      <c r="B80" s="80"/>
      <c r="C80" s="80"/>
    </row>
    <row r="81" spans="1:3">
      <c r="A81" s="80"/>
      <c r="B81" s="80"/>
      <c r="C81" s="80"/>
    </row>
    <row r="82" spans="1:3">
      <c r="A82" s="80"/>
      <c r="B82" s="80"/>
      <c r="C82" s="80"/>
    </row>
    <row r="83" spans="1:3">
      <c r="A83" s="80"/>
      <c r="B83" s="80"/>
      <c r="C83" s="80"/>
    </row>
    <row r="84" spans="1:3">
      <c r="A84" s="80"/>
      <c r="B84" s="80"/>
      <c r="C84" s="80"/>
    </row>
    <row r="85" spans="1:3">
      <c r="A85" s="80"/>
      <c r="B85" s="80"/>
      <c r="C85" s="80"/>
    </row>
    <row r="86" spans="1:3" ht="13.5" customHeight="1">
      <c r="A86" s="80"/>
      <c r="B86" s="80"/>
      <c r="C86" s="80"/>
    </row>
    <row r="87" spans="1:3">
      <c r="A87" s="80"/>
      <c r="B87" s="80"/>
      <c r="C87" s="80"/>
    </row>
    <row r="88" spans="1:3">
      <c r="A88" s="80"/>
      <c r="B88" s="80"/>
      <c r="C88" s="80"/>
    </row>
    <row r="89" spans="1:3">
      <c r="A89" s="80"/>
      <c r="B89" s="80"/>
      <c r="C89" s="80"/>
    </row>
    <row r="90" spans="1:3">
      <c r="A90" s="80"/>
      <c r="B90" s="80"/>
      <c r="C90" s="80"/>
    </row>
    <row r="91" spans="1:3">
      <c r="A91" s="80"/>
      <c r="B91" s="80"/>
      <c r="C91" s="80"/>
    </row>
    <row r="92" spans="1:3">
      <c r="A92" s="80"/>
      <c r="B92" s="80"/>
      <c r="C92" s="80"/>
    </row>
    <row r="93" spans="1:3">
      <c r="A93" s="80"/>
      <c r="B93" s="80"/>
      <c r="C93" s="80"/>
    </row>
    <row r="94" spans="1:3">
      <c r="A94" s="80"/>
      <c r="B94" s="80"/>
      <c r="C94" s="80"/>
    </row>
    <row r="95" spans="1:3">
      <c r="A95" s="80"/>
      <c r="B95" s="80"/>
      <c r="C95" s="80"/>
    </row>
    <row r="96" spans="1:3" ht="13.5" customHeight="1">
      <c r="A96" s="80"/>
      <c r="B96" s="80"/>
      <c r="C96" s="80"/>
    </row>
    <row r="97" spans="1:3" ht="12.75" customHeight="1">
      <c r="A97" s="80"/>
      <c r="B97" s="80"/>
      <c r="C97" s="80"/>
    </row>
    <row r="98" spans="1:3" ht="12.75" customHeight="1">
      <c r="A98" s="80"/>
      <c r="B98" s="80"/>
      <c r="C98" s="80"/>
    </row>
    <row r="99" spans="1:3" ht="12.75" customHeight="1">
      <c r="A99" s="80"/>
      <c r="B99" s="80"/>
      <c r="C99" s="80"/>
    </row>
    <row r="100" spans="1:3" ht="12.75" customHeight="1">
      <c r="A100" s="80"/>
      <c r="B100" s="80"/>
      <c r="C100" s="80"/>
    </row>
    <row r="101" spans="1:3">
      <c r="A101" s="80"/>
      <c r="B101" s="80"/>
      <c r="C101" s="80"/>
    </row>
    <row r="102" spans="1:3">
      <c r="A102" s="80"/>
      <c r="B102" s="80"/>
      <c r="C102" s="80"/>
    </row>
    <row r="103" spans="1:3">
      <c r="A103" s="80"/>
      <c r="B103" s="80"/>
      <c r="C103" s="80"/>
    </row>
    <row r="104" spans="1:3" ht="12.75" customHeight="1">
      <c r="A104" s="80"/>
      <c r="B104" s="80"/>
      <c r="C104" s="80"/>
    </row>
    <row r="105" spans="1:3">
      <c r="A105" s="80"/>
      <c r="B105" s="80"/>
      <c r="C105" s="80"/>
    </row>
    <row r="106" spans="1:3">
      <c r="A106" s="80"/>
      <c r="B106" s="80"/>
      <c r="C106" s="80"/>
    </row>
    <row r="107" spans="1:3">
      <c r="A107" s="80"/>
      <c r="B107" s="80"/>
      <c r="C107" s="80"/>
    </row>
    <row r="108" spans="1:3">
      <c r="A108" s="80"/>
      <c r="B108" s="80"/>
      <c r="C108" s="80"/>
    </row>
    <row r="109" spans="1:3">
      <c r="A109" s="80"/>
      <c r="B109" s="80"/>
      <c r="C109" s="80"/>
    </row>
    <row r="110" spans="1:3">
      <c r="A110" s="80"/>
      <c r="B110" s="80"/>
      <c r="C110" s="80"/>
    </row>
    <row r="111" spans="1:3">
      <c r="A111" s="80"/>
      <c r="B111" s="80"/>
      <c r="C111" s="80"/>
    </row>
    <row r="112" spans="1:3" ht="12.75" customHeight="1">
      <c r="A112" s="80"/>
      <c r="B112" s="80"/>
      <c r="C112" s="80"/>
    </row>
    <row r="113" spans="1:3">
      <c r="A113" s="80"/>
      <c r="B113" s="80"/>
      <c r="C113" s="80"/>
    </row>
    <row r="114" spans="1:3">
      <c r="A114" s="80"/>
      <c r="B114" s="80"/>
      <c r="C114" s="80"/>
    </row>
    <row r="115" spans="1:3">
      <c r="A115" s="80"/>
      <c r="B115" s="80"/>
      <c r="C115" s="80"/>
    </row>
    <row r="116" spans="1:3">
      <c r="A116" s="80"/>
      <c r="B116" s="80"/>
      <c r="C116" s="80"/>
    </row>
    <row r="117" spans="1:3">
      <c r="A117" s="80"/>
      <c r="B117" s="80"/>
      <c r="C117" s="80"/>
    </row>
    <row r="118" spans="1:3">
      <c r="A118" s="80"/>
      <c r="B118" s="80"/>
      <c r="C118" s="80"/>
    </row>
    <row r="119" spans="1:3">
      <c r="A119" s="80"/>
      <c r="B119" s="80"/>
      <c r="C119" s="80"/>
    </row>
    <row r="120" spans="1:3" ht="12.75" customHeight="1">
      <c r="A120" s="80"/>
      <c r="B120" s="80"/>
      <c r="C120" s="80"/>
    </row>
    <row r="121" spans="1:3">
      <c r="A121" s="80"/>
      <c r="B121" s="80"/>
      <c r="C121" s="80"/>
    </row>
    <row r="122" spans="1:3">
      <c r="A122" s="80"/>
      <c r="B122" s="80"/>
      <c r="C122" s="80"/>
    </row>
    <row r="123" spans="1:3">
      <c r="A123" s="80"/>
      <c r="B123" s="80"/>
      <c r="C123" s="80"/>
    </row>
    <row r="124" spans="1:3">
      <c r="A124" s="80"/>
      <c r="B124" s="80"/>
      <c r="C124" s="80"/>
    </row>
    <row r="125" spans="1:3">
      <c r="A125" s="80"/>
      <c r="B125" s="80"/>
      <c r="C125" s="80"/>
    </row>
    <row r="126" spans="1:3" ht="12.75" customHeight="1">
      <c r="A126" s="80"/>
      <c r="B126" s="80"/>
      <c r="C126" s="80"/>
    </row>
    <row r="127" spans="1:3">
      <c r="A127" s="80"/>
      <c r="B127" s="80"/>
      <c r="C127" s="80"/>
    </row>
    <row r="128" spans="1:3">
      <c r="A128" s="80"/>
      <c r="B128" s="80"/>
      <c r="C128" s="80"/>
    </row>
    <row r="129" spans="1:3">
      <c r="A129" s="80"/>
      <c r="B129" s="80"/>
      <c r="C129" s="80"/>
    </row>
    <row r="130" spans="1:3">
      <c r="A130" s="80"/>
      <c r="B130" s="80"/>
      <c r="C130" s="80"/>
    </row>
    <row r="131" spans="1:3">
      <c r="A131" s="80"/>
      <c r="B131" s="80"/>
      <c r="C131" s="80"/>
    </row>
    <row r="132" spans="1:3">
      <c r="A132" s="80"/>
      <c r="B132" s="80"/>
      <c r="C132" s="80"/>
    </row>
    <row r="133" spans="1:3">
      <c r="A133" s="80"/>
      <c r="B133" s="80"/>
      <c r="C133" s="80"/>
    </row>
    <row r="134" spans="1:3">
      <c r="A134" s="80"/>
      <c r="B134" s="80"/>
      <c r="C134" s="80"/>
    </row>
    <row r="135" spans="1:3" ht="13.5" customHeight="1">
      <c r="A135" s="80"/>
      <c r="B135" s="80"/>
      <c r="C135" s="80"/>
    </row>
    <row r="136" spans="1:3">
      <c r="A136" s="80"/>
      <c r="B136" s="80"/>
      <c r="C136" s="80"/>
    </row>
    <row r="137" spans="1:3">
      <c r="A137" s="80"/>
      <c r="B137" s="80"/>
      <c r="C137" s="80"/>
    </row>
    <row r="138" spans="1:3">
      <c r="A138" s="80"/>
      <c r="B138" s="80"/>
      <c r="C138" s="80"/>
    </row>
    <row r="139" spans="1:3">
      <c r="A139" s="80"/>
      <c r="B139" s="80"/>
      <c r="C139" s="80"/>
    </row>
    <row r="140" spans="1:3">
      <c r="A140" s="80"/>
      <c r="B140" s="80"/>
      <c r="C140" s="80"/>
    </row>
    <row r="141" spans="1:3">
      <c r="A141" s="80"/>
      <c r="B141" s="80"/>
      <c r="C141" s="80"/>
    </row>
    <row r="142" spans="1:3">
      <c r="A142" s="80"/>
      <c r="B142" s="80"/>
      <c r="C142" s="80"/>
    </row>
    <row r="143" spans="1:3">
      <c r="A143" s="80"/>
      <c r="B143" s="80"/>
      <c r="C143" s="80"/>
    </row>
    <row r="144" spans="1:3">
      <c r="A144" s="80"/>
      <c r="B144" s="80"/>
      <c r="C144" s="80"/>
    </row>
    <row r="145" spans="1:3">
      <c r="A145" s="80"/>
      <c r="B145" s="80"/>
      <c r="C145" s="80"/>
    </row>
    <row r="146" spans="1:3" ht="12.75" customHeight="1"/>
    <row r="148" spans="1:3" ht="12.75" customHeight="1"/>
    <row r="150" spans="1:3" ht="12.75" customHeight="1"/>
    <row r="153" spans="1:3" ht="13.5" customHeight="1"/>
  </sheetData>
  <mergeCells count="48">
    <mergeCell ref="B29:C29"/>
    <mergeCell ref="B43:C43"/>
    <mergeCell ref="M12:N12"/>
    <mergeCell ref="A1:P1"/>
    <mergeCell ref="D6:I6"/>
    <mergeCell ref="K6:P6"/>
    <mergeCell ref="K9:L12"/>
    <mergeCell ref="M9:P9"/>
    <mergeCell ref="O12:P12"/>
    <mergeCell ref="H12:I12"/>
    <mergeCell ref="A9:C12"/>
    <mergeCell ref="D9:E12"/>
    <mergeCell ref="F12:G12"/>
    <mergeCell ref="F9:I9"/>
    <mergeCell ref="A3:P3"/>
    <mergeCell ref="A2:P2"/>
    <mergeCell ref="B30:C30"/>
    <mergeCell ref="A33:C33"/>
    <mergeCell ref="C58:I58"/>
    <mergeCell ref="A40:C40"/>
    <mergeCell ref="B48:C48"/>
    <mergeCell ref="B47:C47"/>
    <mergeCell ref="B37:C37"/>
    <mergeCell ref="B41:C41"/>
    <mergeCell ref="B44:C44"/>
    <mergeCell ref="B45:C45"/>
    <mergeCell ref="B34:C34"/>
    <mergeCell ref="C59:I59"/>
    <mergeCell ref="C60:I60"/>
    <mergeCell ref="C57:I57"/>
    <mergeCell ref="B46:C46"/>
    <mergeCell ref="C56:J56"/>
    <mergeCell ref="B25:C25"/>
    <mergeCell ref="B42:C42"/>
    <mergeCell ref="B16:C16"/>
    <mergeCell ref="B17:C17"/>
    <mergeCell ref="B18:C18"/>
    <mergeCell ref="B19:C19"/>
    <mergeCell ref="B20:C20"/>
    <mergeCell ref="B21:C21"/>
    <mergeCell ref="B36:C36"/>
    <mergeCell ref="B31:C31"/>
    <mergeCell ref="B27:C27"/>
    <mergeCell ref="B22:C22"/>
    <mergeCell ref="A24:C24"/>
    <mergeCell ref="B35:C35"/>
    <mergeCell ref="B26:C26"/>
    <mergeCell ref="B28:C28"/>
  </mergeCells>
  <phoneticPr fontId="0" type="noConversion"/>
  <hyperlinks>
    <hyperlink ref="R1" location="Índice!A1" display="Ir a Índice" xr:uid="{00000000-0004-0000-0B00-000000000000}"/>
  </hyperlinks>
  <printOptions horizontalCentered="1"/>
  <pageMargins left="0.78740157480314965" right="0.78740157480314965" top="1.3474015748031496" bottom="0.78740157480314965" header="0.39370078740157483" footer="0.39370078740157483"/>
  <pageSetup paperSize="9" scale="58" orientation="portrait" r:id="rId1"/>
  <headerFooter alignWithMargins="0"/>
  <colBreaks count="1" manualBreakCount="1">
    <brk id="16" max="60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114"/>
  <sheetViews>
    <sheetView showGridLines="0" zoomScaleNormal="100" workbookViewId="0">
      <selection activeCell="R1" sqref="R1"/>
    </sheetView>
  </sheetViews>
  <sheetFormatPr defaultColWidth="11.42578125" defaultRowHeight="12.75"/>
  <cols>
    <col min="1" max="1" width="6.7109375" style="1" customWidth="1"/>
    <col min="2" max="2" width="6" style="1" customWidth="1"/>
    <col min="3" max="3" width="29.42578125" style="1" customWidth="1"/>
    <col min="4" max="4" width="9.5703125" style="90" customWidth="1"/>
    <col min="5" max="5" width="4.140625" style="90" customWidth="1"/>
    <col min="6" max="6" width="15.28515625" style="90" customWidth="1"/>
    <col min="7" max="7" width="4" style="90" customWidth="1"/>
    <col min="8" max="8" width="14.5703125" style="90" customWidth="1"/>
    <col min="9" max="10" width="4.140625" style="90" customWidth="1"/>
    <col min="11" max="11" width="9" style="45" customWidth="1"/>
    <col min="12" max="12" width="1.7109375" style="1" bestFit="1" customWidth="1"/>
    <col min="13" max="13" width="15.140625" style="1" customWidth="1"/>
    <col min="14" max="14" width="1.7109375" style="1" bestFit="1" customWidth="1"/>
    <col min="15" max="15" width="15.7109375" style="1" customWidth="1"/>
    <col min="16" max="16" width="1.7109375" style="1" bestFit="1" customWidth="1"/>
    <col min="17" max="17" width="4.140625" style="1" customWidth="1"/>
    <col min="18" max="16384" width="11.42578125" style="1"/>
  </cols>
  <sheetData>
    <row r="1" spans="1:18" s="38" customFormat="1" ht="15">
      <c r="A1" s="221" t="s">
        <v>129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37"/>
      <c r="R1" s="141" t="s">
        <v>183</v>
      </c>
    </row>
    <row r="2" spans="1:18" s="38" customFormat="1" ht="17.25">
      <c r="A2" s="221" t="s">
        <v>168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37"/>
    </row>
    <row r="3" spans="1:18" s="38" customFormat="1" ht="15" customHeight="1">
      <c r="A3" s="223" t="s">
        <v>201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39"/>
    </row>
    <row r="4" spans="1:18" s="15" customFormat="1" ht="6.95" customHeight="1" thickBot="1">
      <c r="A4" s="16"/>
      <c r="B4" s="16"/>
      <c r="C4" s="16"/>
      <c r="D4" s="50"/>
      <c r="E4" s="50"/>
      <c r="F4" s="50"/>
      <c r="G4" s="50"/>
      <c r="H4" s="50"/>
      <c r="I4" s="50"/>
      <c r="J4" s="50"/>
      <c r="K4" s="50"/>
      <c r="L4" s="16"/>
      <c r="M4" s="16"/>
      <c r="N4" s="16"/>
      <c r="O4" s="16"/>
      <c r="P4" s="16"/>
      <c r="Q4" s="36"/>
    </row>
    <row r="5" spans="1:18" ht="6" customHeight="1"/>
    <row r="6" spans="1:18">
      <c r="A6" s="45"/>
      <c r="B6" s="45"/>
      <c r="C6" s="45"/>
      <c r="D6" s="209" t="s">
        <v>142</v>
      </c>
      <c r="E6" s="209"/>
      <c r="F6" s="209"/>
      <c r="G6" s="209"/>
      <c r="H6" s="209"/>
      <c r="I6" s="209"/>
      <c r="K6" s="226" t="s">
        <v>143</v>
      </c>
      <c r="L6" s="226"/>
      <c r="M6" s="226"/>
      <c r="N6" s="226"/>
      <c r="O6" s="226"/>
      <c r="P6" s="226"/>
    </row>
    <row r="7" spans="1:18" ht="6" customHeight="1">
      <c r="A7" s="45"/>
      <c r="B7" s="45"/>
      <c r="C7" s="45"/>
      <c r="D7" s="91"/>
      <c r="E7" s="91"/>
      <c r="F7" s="91"/>
      <c r="G7" s="91"/>
      <c r="H7" s="91"/>
      <c r="I7" s="91"/>
      <c r="K7" s="54"/>
      <c r="L7" s="6"/>
      <c r="M7" s="6"/>
      <c r="N7" s="6"/>
      <c r="O7" s="6"/>
      <c r="P7" s="6"/>
    </row>
    <row r="8" spans="1:18" ht="6" customHeight="1">
      <c r="A8" s="45"/>
      <c r="B8" s="45"/>
      <c r="C8" s="45"/>
    </row>
    <row r="9" spans="1:18" ht="12.75" customHeight="1">
      <c r="A9" s="218" t="s">
        <v>85</v>
      </c>
      <c r="B9" s="218"/>
      <c r="C9" s="218"/>
      <c r="D9" s="207" t="s">
        <v>0</v>
      </c>
      <c r="E9" s="207"/>
      <c r="F9" s="256" t="s">
        <v>47</v>
      </c>
      <c r="G9" s="256"/>
      <c r="H9" s="256"/>
      <c r="I9" s="256"/>
      <c r="J9" s="190"/>
      <c r="K9" s="225" t="s">
        <v>0</v>
      </c>
      <c r="L9" s="225"/>
      <c r="M9" s="254" t="s">
        <v>47</v>
      </c>
      <c r="N9" s="254"/>
      <c r="O9" s="254"/>
      <c r="P9" s="254"/>
      <c r="Q9" s="33"/>
    </row>
    <row r="10" spans="1:18" ht="6" customHeight="1">
      <c r="A10" s="218"/>
      <c r="B10" s="218"/>
      <c r="C10" s="218"/>
      <c r="D10" s="207"/>
      <c r="E10" s="207"/>
      <c r="F10" s="93"/>
      <c r="G10" s="93"/>
      <c r="H10" s="93"/>
      <c r="I10" s="93"/>
      <c r="J10" s="94"/>
      <c r="K10" s="225"/>
      <c r="L10" s="225"/>
      <c r="M10" s="4"/>
      <c r="N10" s="4"/>
      <c r="O10" s="4"/>
      <c r="P10" s="4"/>
      <c r="Q10" s="17"/>
    </row>
    <row r="11" spans="1:18" ht="6" customHeight="1">
      <c r="A11" s="218"/>
      <c r="B11" s="218"/>
      <c r="C11" s="218"/>
      <c r="D11" s="207"/>
      <c r="E11" s="207"/>
      <c r="F11" s="186"/>
      <c r="G11" s="186"/>
      <c r="H11" s="186"/>
      <c r="I11" s="186"/>
      <c r="J11" s="186"/>
      <c r="K11" s="225"/>
      <c r="L11" s="225"/>
      <c r="M11" s="3"/>
      <c r="N11" s="3"/>
      <c r="O11" s="3"/>
      <c r="P11" s="3"/>
      <c r="Q11" s="3"/>
    </row>
    <row r="12" spans="1:18" ht="12.75" customHeight="1">
      <c r="A12" s="218"/>
      <c r="B12" s="218"/>
      <c r="C12" s="218"/>
      <c r="D12" s="207"/>
      <c r="E12" s="207"/>
      <c r="F12" s="212" t="s">
        <v>78</v>
      </c>
      <c r="G12" s="212"/>
      <c r="H12" s="212" t="s">
        <v>79</v>
      </c>
      <c r="I12" s="212"/>
      <c r="J12" s="188"/>
      <c r="K12" s="225"/>
      <c r="L12" s="225"/>
      <c r="M12" s="228" t="s">
        <v>78</v>
      </c>
      <c r="N12" s="228"/>
      <c r="O12" s="228" t="s">
        <v>79</v>
      </c>
      <c r="P12" s="228"/>
      <c r="Q12" s="28"/>
    </row>
    <row r="13" spans="1:18" s="7" customFormat="1" ht="6" customHeight="1">
      <c r="A13" s="6"/>
      <c r="B13" s="6"/>
      <c r="C13" s="6"/>
      <c r="D13" s="91"/>
      <c r="E13" s="91"/>
      <c r="F13" s="91"/>
      <c r="G13" s="91"/>
      <c r="H13" s="91"/>
      <c r="I13" s="91"/>
      <c r="J13" s="91"/>
      <c r="K13" s="54"/>
      <c r="L13" s="6"/>
      <c r="M13" s="6"/>
      <c r="N13" s="6"/>
      <c r="O13" s="6"/>
      <c r="P13" s="6"/>
    </row>
    <row r="14" spans="1:18" ht="6" customHeight="1"/>
    <row r="15" spans="1:18" s="8" customFormat="1">
      <c r="A15" s="173" t="s">
        <v>84</v>
      </c>
      <c r="B15" s="173"/>
      <c r="C15" s="116"/>
      <c r="D15" s="60">
        <v>44368</v>
      </c>
      <c r="E15" s="47" t="s">
        <v>184</v>
      </c>
      <c r="F15" s="60">
        <v>24473</v>
      </c>
      <c r="G15" s="47" t="s">
        <v>184</v>
      </c>
      <c r="H15" s="60">
        <v>19895</v>
      </c>
      <c r="I15" s="47" t="s">
        <v>184</v>
      </c>
      <c r="J15" s="47"/>
      <c r="K15" s="61">
        <f>SUM(K16:K22)</f>
        <v>100</v>
      </c>
      <c r="L15" s="47"/>
      <c r="M15" s="61">
        <f>SUM(M16:M22)</f>
        <v>100.00000000000001</v>
      </c>
      <c r="N15" s="27"/>
      <c r="O15" s="41">
        <f>SUM(O16:O22)</f>
        <v>100</v>
      </c>
      <c r="P15" s="27" t="s">
        <v>141</v>
      </c>
      <c r="Q15" s="27"/>
    </row>
    <row r="16" spans="1:18">
      <c r="A16" s="45"/>
      <c r="B16" s="253" t="s">
        <v>42</v>
      </c>
      <c r="C16" s="253"/>
      <c r="D16" s="64">
        <v>15019</v>
      </c>
      <c r="E16" s="47" t="s">
        <v>184</v>
      </c>
      <c r="F16" s="64">
        <v>11702</v>
      </c>
      <c r="G16" s="47" t="s">
        <v>184</v>
      </c>
      <c r="H16" s="64">
        <v>3317</v>
      </c>
      <c r="I16" s="47" t="s">
        <v>58</v>
      </c>
      <c r="J16" s="47"/>
      <c r="K16" s="62">
        <f t="shared" ref="K16:K21" si="0">D16/(D$15-D$22)*100</f>
        <v>34.742880936408426</v>
      </c>
      <c r="L16" s="47"/>
      <c r="M16" s="62">
        <f t="shared" ref="M16:M21" si="1">F16/(F$15-F$22)*100</f>
        <v>49.415142941598752</v>
      </c>
      <c r="N16" s="27"/>
      <c r="O16" s="42">
        <f t="shared" ref="O16:O21" si="2">H16/(H$15-H$22)*100</f>
        <v>16.968487824841418</v>
      </c>
      <c r="P16" s="27" t="s">
        <v>141</v>
      </c>
      <c r="Q16" s="27"/>
    </row>
    <row r="17" spans="1:17">
      <c r="A17" s="45"/>
      <c r="B17" s="253" t="s">
        <v>105</v>
      </c>
      <c r="C17" s="253"/>
      <c r="D17" s="64">
        <v>2457</v>
      </c>
      <c r="E17" s="47" t="s">
        <v>58</v>
      </c>
      <c r="F17" s="64">
        <v>1584</v>
      </c>
      <c r="G17" s="47" t="s">
        <v>58</v>
      </c>
      <c r="H17" s="64">
        <v>873</v>
      </c>
      <c r="I17" s="47" t="s">
        <v>58</v>
      </c>
      <c r="J17" s="47"/>
      <c r="K17" s="62">
        <f t="shared" si="0"/>
        <v>5.683684563603137</v>
      </c>
      <c r="L17" s="47"/>
      <c r="M17" s="62">
        <f t="shared" si="1"/>
        <v>6.6889067184662814</v>
      </c>
      <c r="N17" s="27"/>
      <c r="O17" s="42">
        <f t="shared" si="2"/>
        <v>4.4659300184162056</v>
      </c>
      <c r="P17" s="27" t="s">
        <v>141</v>
      </c>
      <c r="Q17" s="27"/>
    </row>
    <row r="18" spans="1:17">
      <c r="A18" s="45"/>
      <c r="B18" s="253" t="s">
        <v>72</v>
      </c>
      <c r="C18" s="253"/>
      <c r="D18" s="64">
        <v>9369</v>
      </c>
      <c r="E18" s="47" t="s">
        <v>184</v>
      </c>
      <c r="F18" s="64">
        <v>3762</v>
      </c>
      <c r="G18" s="47" t="s">
        <v>58</v>
      </c>
      <c r="H18" s="64">
        <v>5607</v>
      </c>
      <c r="I18" s="47" t="s">
        <v>184</v>
      </c>
      <c r="J18" s="47"/>
      <c r="K18" s="62">
        <f t="shared" si="0"/>
        <v>21.672951028244928</v>
      </c>
      <c r="L18" s="47"/>
      <c r="M18" s="62">
        <f t="shared" si="1"/>
        <v>15.886153456357418</v>
      </c>
      <c r="N18" s="27"/>
      <c r="O18" s="42">
        <f t="shared" si="2"/>
        <v>28.683241252302029</v>
      </c>
      <c r="P18" s="27" t="s">
        <v>141</v>
      </c>
      <c r="Q18" s="27"/>
    </row>
    <row r="19" spans="1:17">
      <c r="A19" s="45"/>
      <c r="B19" s="253" t="s">
        <v>43</v>
      </c>
      <c r="C19" s="253"/>
      <c r="D19" s="64">
        <v>1992</v>
      </c>
      <c r="E19" s="47" t="s">
        <v>58</v>
      </c>
      <c r="F19" s="64">
        <v>683</v>
      </c>
      <c r="G19" s="47" t="s">
        <v>58</v>
      </c>
      <c r="H19" s="64">
        <v>1309</v>
      </c>
      <c r="I19" s="47" t="s">
        <v>58</v>
      </c>
      <c r="J19" s="47"/>
      <c r="K19" s="62">
        <f t="shared" si="0"/>
        <v>4.6080177658516277</v>
      </c>
      <c r="L19" s="47"/>
      <c r="M19" s="62">
        <f t="shared" si="1"/>
        <v>2.8841687428740341</v>
      </c>
      <c r="N19" s="27"/>
      <c r="O19" s="42">
        <f t="shared" si="2"/>
        <v>6.6963372211990997</v>
      </c>
      <c r="P19" s="27"/>
      <c r="Q19" s="27"/>
    </row>
    <row r="20" spans="1:17">
      <c r="A20" s="45"/>
      <c r="B20" s="253" t="s">
        <v>44</v>
      </c>
      <c r="C20" s="253"/>
      <c r="D20" s="64">
        <v>14312</v>
      </c>
      <c r="E20" s="47" t="s">
        <v>184</v>
      </c>
      <c r="F20" s="64">
        <v>5870</v>
      </c>
      <c r="G20" s="47" t="s">
        <v>184</v>
      </c>
      <c r="H20" s="64">
        <v>8442</v>
      </c>
      <c r="I20" s="47" t="s">
        <v>184</v>
      </c>
      <c r="J20" s="47"/>
      <c r="K20" s="62">
        <f t="shared" si="0"/>
        <v>33.107404751440008</v>
      </c>
      <c r="L20" s="47"/>
      <c r="M20" s="62">
        <f t="shared" si="1"/>
        <v>24.787804569063805</v>
      </c>
      <c r="N20" s="27"/>
      <c r="O20" s="42">
        <f t="shared" si="2"/>
        <v>43.186003683241253</v>
      </c>
      <c r="P20" s="27"/>
      <c r="Q20" s="27"/>
    </row>
    <row r="21" spans="1:17" ht="14.25">
      <c r="A21" s="45"/>
      <c r="B21" s="252" t="s">
        <v>164</v>
      </c>
      <c r="C21" s="253"/>
      <c r="D21" s="64">
        <v>80</v>
      </c>
      <c r="E21" s="47" t="s">
        <v>58</v>
      </c>
      <c r="F21" s="64">
        <v>80</v>
      </c>
      <c r="G21" s="47" t="s">
        <v>58</v>
      </c>
      <c r="H21" s="96">
        <v>0</v>
      </c>
      <c r="J21" s="47"/>
      <c r="K21" s="62">
        <f t="shared" si="0"/>
        <v>0.18506095445187259</v>
      </c>
      <c r="L21" s="47"/>
      <c r="M21" s="62">
        <f t="shared" si="1"/>
        <v>0.33782357163971116</v>
      </c>
      <c r="N21" s="27"/>
      <c r="O21" s="42">
        <f t="shared" si="2"/>
        <v>0</v>
      </c>
      <c r="P21" s="27"/>
      <c r="Q21" s="27"/>
    </row>
    <row r="22" spans="1:17">
      <c r="A22" s="45"/>
      <c r="B22" s="253" t="s">
        <v>29</v>
      </c>
      <c r="C22" s="253"/>
      <c r="D22" s="64">
        <v>1139</v>
      </c>
      <c r="E22" s="47" t="s">
        <v>58</v>
      </c>
      <c r="F22" s="96">
        <v>792</v>
      </c>
      <c r="G22" s="47" t="s">
        <v>58</v>
      </c>
      <c r="H22" s="64">
        <v>347</v>
      </c>
      <c r="I22" s="47" t="s">
        <v>58</v>
      </c>
      <c r="J22" s="47"/>
      <c r="K22" s="110" t="s">
        <v>144</v>
      </c>
      <c r="L22" s="47"/>
      <c r="M22" s="110" t="s">
        <v>144</v>
      </c>
      <c r="N22" s="27"/>
      <c r="O22" s="98" t="s">
        <v>144</v>
      </c>
      <c r="P22" s="27"/>
      <c r="Q22" s="27"/>
    </row>
    <row r="23" spans="1:17">
      <c r="A23" s="45"/>
      <c r="B23" s="45"/>
      <c r="C23" s="45"/>
      <c r="D23" s="64"/>
      <c r="E23" s="47"/>
      <c r="F23" s="64"/>
      <c r="G23" s="47"/>
      <c r="H23" s="64"/>
      <c r="I23" s="47"/>
      <c r="J23" s="47"/>
      <c r="K23" s="90"/>
      <c r="L23" s="47"/>
      <c r="M23" s="64"/>
      <c r="N23" s="27"/>
      <c r="O23" s="44"/>
      <c r="P23" s="27"/>
      <c r="Q23" s="27"/>
    </row>
    <row r="24" spans="1:17" s="8" customFormat="1">
      <c r="A24" s="234" t="s">
        <v>182</v>
      </c>
      <c r="B24" s="234"/>
      <c r="C24" s="234"/>
      <c r="D24" s="60">
        <v>44368</v>
      </c>
      <c r="E24" s="47" t="s">
        <v>184</v>
      </c>
      <c r="F24" s="60">
        <v>24473</v>
      </c>
      <c r="G24" s="47" t="s">
        <v>184</v>
      </c>
      <c r="H24" s="60">
        <v>19895</v>
      </c>
      <c r="I24" s="47" t="s">
        <v>184</v>
      </c>
      <c r="J24" s="47"/>
      <c r="K24" s="61">
        <f>SUM(K25:K31)</f>
        <v>100</v>
      </c>
      <c r="L24" s="47"/>
      <c r="M24" s="61">
        <f>SUM(M25:M31)</f>
        <v>100</v>
      </c>
      <c r="N24" s="27"/>
      <c r="O24" s="41">
        <f>SUM(O25:O31)</f>
        <v>100</v>
      </c>
      <c r="P24" s="27"/>
      <c r="Q24" s="27"/>
    </row>
    <row r="25" spans="1:17">
      <c r="A25" s="45"/>
      <c r="B25" s="252" t="s">
        <v>50</v>
      </c>
      <c r="C25" s="252"/>
      <c r="D25" s="64">
        <v>14312</v>
      </c>
      <c r="E25" s="47"/>
      <c r="F25" s="64">
        <v>11144</v>
      </c>
      <c r="G25" s="47"/>
      <c r="H25" s="64">
        <v>3168</v>
      </c>
      <c r="I25" s="47" t="s">
        <v>58</v>
      </c>
      <c r="J25" s="47"/>
      <c r="K25" s="62">
        <f>D25/(D$24-D$31)*100</f>
        <v>32.935978275877943</v>
      </c>
      <c r="L25" s="47"/>
      <c r="M25" s="62">
        <f>F25/(F$24-F$31)*100</f>
        <v>47.074726481645754</v>
      </c>
      <c r="N25" s="27"/>
      <c r="O25" s="42">
        <f>H25/(H$24-H$31)*100</f>
        <v>16.015368282695515</v>
      </c>
      <c r="P25" s="27"/>
      <c r="Q25" s="27"/>
    </row>
    <row r="26" spans="1:17">
      <c r="A26" s="45"/>
      <c r="B26" s="252" t="s">
        <v>118</v>
      </c>
      <c r="C26" s="252"/>
      <c r="D26" s="64">
        <v>2552</v>
      </c>
      <c r="E26" s="47" t="s">
        <v>58</v>
      </c>
      <c r="F26" s="64">
        <v>1639</v>
      </c>
      <c r="G26" s="47" t="s">
        <v>58</v>
      </c>
      <c r="H26" s="64">
        <v>913</v>
      </c>
      <c r="I26" s="47" t="s">
        <v>58</v>
      </c>
      <c r="J26" s="47"/>
      <c r="K26" s="62">
        <f t="shared" ref="K26:O30" si="3">D26/(D$24-D$31)*100</f>
        <v>5.8728770654024949</v>
      </c>
      <c r="L26" s="47"/>
      <c r="M26" s="62">
        <f t="shared" si="3"/>
        <v>6.9234993452456388</v>
      </c>
      <c r="N26" s="27"/>
      <c r="O26" s="42">
        <f t="shared" si="3"/>
        <v>4.6155401648046102</v>
      </c>
      <c r="P26" s="27"/>
      <c r="Q26" s="27"/>
    </row>
    <row r="27" spans="1:17">
      <c r="A27" s="45"/>
      <c r="B27" s="252" t="s">
        <v>119</v>
      </c>
      <c r="C27" s="252"/>
      <c r="D27" s="64">
        <v>7234</v>
      </c>
      <c r="E27" s="47"/>
      <c r="F27" s="64">
        <v>2236</v>
      </c>
      <c r="G27" s="47" t="s">
        <v>58</v>
      </c>
      <c r="H27" s="64">
        <v>4998</v>
      </c>
      <c r="I27" s="47"/>
      <c r="J27" s="47"/>
      <c r="K27" s="62">
        <f t="shared" si="3"/>
        <v>16.647489299028859</v>
      </c>
      <c r="L27" s="47"/>
      <c r="M27" s="62">
        <f t="shared" si="3"/>
        <v>9.4453596924766607</v>
      </c>
      <c r="N27" s="27"/>
      <c r="O27" s="42">
        <f t="shared" si="3"/>
        <v>25.266670036904099</v>
      </c>
      <c r="P27" s="27"/>
      <c r="Q27" s="27"/>
    </row>
    <row r="28" spans="1:17">
      <c r="A28" s="45"/>
      <c r="B28" s="252" t="s">
        <v>48</v>
      </c>
      <c r="C28" s="252"/>
      <c r="D28" s="64">
        <v>1003</v>
      </c>
      <c r="E28" s="47" t="s">
        <v>58</v>
      </c>
      <c r="F28" s="64">
        <v>95</v>
      </c>
      <c r="G28" s="47" t="s">
        <v>58</v>
      </c>
      <c r="H28" s="64">
        <v>908</v>
      </c>
      <c r="I28" s="47" t="s">
        <v>58</v>
      </c>
      <c r="J28" s="47"/>
      <c r="K28" s="62">
        <f t="shared" si="3"/>
        <v>2.3081879688866387</v>
      </c>
      <c r="L28" s="47"/>
      <c r="M28" s="62">
        <f t="shared" si="3"/>
        <v>0.40130106027964352</v>
      </c>
      <c r="N28" s="27"/>
      <c r="O28" s="42">
        <f t="shared" si="3"/>
        <v>4.5902633840554072</v>
      </c>
      <c r="P28" s="27"/>
      <c r="Q28" s="27"/>
    </row>
    <row r="29" spans="1:17">
      <c r="A29" s="45"/>
      <c r="B29" s="252" t="s">
        <v>49</v>
      </c>
      <c r="C29" s="252"/>
      <c r="D29" s="64">
        <v>12977</v>
      </c>
      <c r="E29" s="47"/>
      <c r="F29" s="64">
        <v>6198</v>
      </c>
      <c r="G29" s="47"/>
      <c r="H29" s="64">
        <v>6779</v>
      </c>
      <c r="I29" s="47"/>
      <c r="J29" s="47"/>
      <c r="K29" s="62">
        <f t="shared" si="3"/>
        <v>29.863763980301005</v>
      </c>
      <c r="L29" s="47"/>
      <c r="M29" s="62">
        <f t="shared" si="3"/>
        <v>26.181726016981372</v>
      </c>
      <c r="N29" s="27"/>
      <c r="O29" s="42">
        <f t="shared" si="3"/>
        <v>34.27025933977049</v>
      </c>
      <c r="P29" s="27"/>
      <c r="Q29" s="27"/>
    </row>
    <row r="30" spans="1:17">
      <c r="A30" s="45"/>
      <c r="B30" s="252" t="s">
        <v>73</v>
      </c>
      <c r="C30" s="252"/>
      <c r="D30" s="64">
        <v>5376</v>
      </c>
      <c r="E30" s="47"/>
      <c r="F30" s="64">
        <v>2361</v>
      </c>
      <c r="G30" s="47" t="s">
        <v>58</v>
      </c>
      <c r="H30" s="64">
        <v>3015</v>
      </c>
      <c r="I30" s="47" t="s">
        <v>58</v>
      </c>
      <c r="J30" s="47"/>
      <c r="K30" s="62">
        <f t="shared" si="3"/>
        <v>12.371703410503061</v>
      </c>
      <c r="L30" s="47"/>
      <c r="M30" s="62">
        <f t="shared" si="3"/>
        <v>9.9733874033709284</v>
      </c>
      <c r="N30" s="27"/>
      <c r="O30" s="42">
        <f t="shared" si="3"/>
        <v>15.241898791769881</v>
      </c>
      <c r="P30" s="27"/>
      <c r="Q30" s="27"/>
    </row>
    <row r="31" spans="1:17">
      <c r="A31" s="45"/>
      <c r="B31" s="252" t="s">
        <v>29</v>
      </c>
      <c r="C31" s="252"/>
      <c r="D31" s="64">
        <v>914</v>
      </c>
      <c r="E31" s="47" t="s">
        <v>58</v>
      </c>
      <c r="F31" s="96">
        <v>800</v>
      </c>
      <c r="G31" s="47" t="s">
        <v>58</v>
      </c>
      <c r="H31" s="64">
        <v>114</v>
      </c>
      <c r="I31" s="47" t="s">
        <v>58</v>
      </c>
      <c r="J31" s="47"/>
      <c r="K31" s="110" t="s">
        <v>144</v>
      </c>
      <c r="L31" s="47"/>
      <c r="M31" s="110" t="s">
        <v>144</v>
      </c>
      <c r="N31" s="27"/>
      <c r="O31" s="98" t="s">
        <v>144</v>
      </c>
      <c r="P31" s="27"/>
      <c r="Q31" s="27"/>
    </row>
    <row r="32" spans="1:17">
      <c r="A32" s="45"/>
      <c r="B32" s="45"/>
      <c r="C32" s="45"/>
      <c r="E32" s="47"/>
      <c r="F32" s="64"/>
      <c r="G32" s="47"/>
      <c r="I32" s="47"/>
      <c r="J32" s="47"/>
      <c r="K32" s="90"/>
      <c r="L32" s="47"/>
      <c r="M32" s="64"/>
      <c r="N32" s="27"/>
      <c r="O32" s="44"/>
      <c r="P32" s="27"/>
      <c r="Q32" s="27"/>
    </row>
    <row r="33" spans="1:17" s="8" customFormat="1">
      <c r="A33" s="234" t="s">
        <v>204</v>
      </c>
      <c r="B33" s="234"/>
      <c r="C33" s="234"/>
      <c r="D33" s="60">
        <v>44368</v>
      </c>
      <c r="E33" s="47" t="s">
        <v>184</v>
      </c>
      <c r="F33" s="60">
        <v>24473</v>
      </c>
      <c r="G33" s="47" t="s">
        <v>184</v>
      </c>
      <c r="H33" s="60">
        <v>19895</v>
      </c>
      <c r="I33" s="47" t="s">
        <v>184</v>
      </c>
      <c r="J33" s="47"/>
      <c r="K33" s="61">
        <f>SUM(K34:K37)</f>
        <v>100</v>
      </c>
      <c r="L33" s="47"/>
      <c r="M33" s="61">
        <f>SUM(M34:M37)</f>
        <v>100</v>
      </c>
      <c r="N33" s="41"/>
      <c r="O33" s="41">
        <f>SUM(O34:O37)</f>
        <v>100</v>
      </c>
      <c r="P33" s="27"/>
      <c r="Q33" s="27"/>
    </row>
    <row r="34" spans="1:17">
      <c r="A34" s="45"/>
      <c r="B34" s="252" t="s">
        <v>185</v>
      </c>
      <c r="C34" s="253"/>
      <c r="D34" s="64">
        <v>34992</v>
      </c>
      <c r="E34" s="47"/>
      <c r="F34" s="64">
        <v>19940</v>
      </c>
      <c r="G34" s="47"/>
      <c r="H34" s="64">
        <v>15052</v>
      </c>
      <c r="I34" s="47"/>
      <c r="J34" s="47"/>
      <c r="K34" s="62">
        <f>D34/(D$33-D$38)*100</f>
        <v>78.867652362062742</v>
      </c>
      <c r="L34" s="47"/>
      <c r="M34" s="62">
        <f>F34/(F$33-F$38)*100</f>
        <v>81.477546684100844</v>
      </c>
      <c r="N34" s="42"/>
      <c r="O34" s="42">
        <f>H34/(H$33-H$38)*100</f>
        <v>75.657200301583316</v>
      </c>
      <c r="P34" s="27"/>
      <c r="Q34" s="27"/>
    </row>
    <row r="35" spans="1:17">
      <c r="A35" s="45"/>
      <c r="B35" s="252" t="s">
        <v>186</v>
      </c>
      <c r="C35" s="253"/>
      <c r="D35" s="64">
        <v>8584</v>
      </c>
      <c r="E35" s="47"/>
      <c r="F35" s="64">
        <v>4309</v>
      </c>
      <c r="G35" s="47" t="s">
        <v>58</v>
      </c>
      <c r="H35" s="64">
        <v>4275</v>
      </c>
      <c r="I35" s="47"/>
      <c r="J35" s="47"/>
      <c r="K35" s="62">
        <f>D35/(D$33-D$38)*100</f>
        <v>19.347277316985213</v>
      </c>
      <c r="L35" s="47"/>
      <c r="M35" s="62">
        <f>F35/(F$33-F$38)*100</f>
        <v>17.607158909818985</v>
      </c>
      <c r="N35" s="42"/>
      <c r="O35" s="42">
        <f>H35/(H$33-H$38)*100</f>
        <v>21.487811007790903</v>
      </c>
      <c r="P35" s="27"/>
      <c r="Q35" s="27"/>
    </row>
    <row r="36" spans="1:17">
      <c r="A36" s="45"/>
      <c r="B36" s="253" t="s">
        <v>106</v>
      </c>
      <c r="C36" s="253"/>
      <c r="D36" s="64">
        <v>448</v>
      </c>
      <c r="E36" s="47" t="s">
        <v>58</v>
      </c>
      <c r="F36" s="96">
        <v>131</v>
      </c>
      <c r="G36" s="47" t="s">
        <v>58</v>
      </c>
      <c r="H36" s="96">
        <v>317</v>
      </c>
      <c r="I36" s="47" t="s">
        <v>58</v>
      </c>
      <c r="J36" s="47"/>
      <c r="K36" s="62">
        <f>D36/(D$33-D$38)*100</f>
        <v>1.009736747205193</v>
      </c>
      <c r="L36" s="47"/>
      <c r="M36" s="62">
        <f>F36/(F$33-F$38)*100</f>
        <v>0.53528378212724226</v>
      </c>
      <c r="N36" s="42"/>
      <c r="O36" s="42">
        <f>H36/(H$33-H$38)*100</f>
        <v>1.5933651671274189</v>
      </c>
      <c r="P36" s="27"/>
      <c r="Q36" s="27"/>
    </row>
    <row r="37" spans="1:17" ht="14.25">
      <c r="A37" s="45"/>
      <c r="B37" s="252" t="s">
        <v>165</v>
      </c>
      <c r="C37" s="253"/>
      <c r="D37" s="64">
        <v>344</v>
      </c>
      <c r="E37" s="47" t="s">
        <v>58</v>
      </c>
      <c r="F37" s="96">
        <v>93</v>
      </c>
      <c r="G37" s="90" t="s">
        <v>58</v>
      </c>
      <c r="H37" s="96">
        <v>251</v>
      </c>
      <c r="I37" s="47" t="s">
        <v>58</v>
      </c>
      <c r="J37" s="47"/>
      <c r="K37" s="62">
        <f>D37/(D$33-D$38)*100</f>
        <v>0.77533357374684453</v>
      </c>
      <c r="L37" s="47"/>
      <c r="M37" s="62">
        <f>F37/(F$33-F$38)*100</f>
        <v>0.38001062395292773</v>
      </c>
      <c r="N37" s="42"/>
      <c r="O37" s="42">
        <f>H37/(H$33-H$38)*100</f>
        <v>1.2616235234983664</v>
      </c>
      <c r="P37" s="27"/>
      <c r="Q37" s="27"/>
    </row>
    <row r="38" spans="1:17">
      <c r="A38" s="45"/>
      <c r="B38" s="252" t="s">
        <v>29</v>
      </c>
      <c r="C38" s="252"/>
      <c r="D38" s="64">
        <v>0</v>
      </c>
      <c r="E38" s="47"/>
      <c r="F38" s="64">
        <v>0</v>
      </c>
      <c r="G38" s="47"/>
      <c r="H38" s="64">
        <v>0</v>
      </c>
      <c r="I38" s="47"/>
      <c r="J38" s="47"/>
      <c r="K38" s="110" t="s">
        <v>144</v>
      </c>
      <c r="L38" s="47"/>
      <c r="M38" s="110" t="s">
        <v>144</v>
      </c>
      <c r="N38" s="27"/>
      <c r="O38" s="98" t="s">
        <v>144</v>
      </c>
      <c r="P38" s="27"/>
      <c r="Q38" s="27"/>
    </row>
    <row r="39" spans="1:17">
      <c r="A39" s="45"/>
      <c r="B39" s="183"/>
      <c r="C39" s="183"/>
      <c r="D39" s="64"/>
      <c r="E39" s="47"/>
      <c r="F39" s="64"/>
      <c r="G39" s="47"/>
      <c r="H39" s="64"/>
      <c r="I39" s="47"/>
      <c r="J39" s="47"/>
      <c r="K39" s="90"/>
      <c r="L39" s="47"/>
      <c r="M39" s="64"/>
      <c r="N39" s="27"/>
      <c r="O39" s="44"/>
      <c r="P39" s="27"/>
      <c r="Q39" s="27"/>
    </row>
    <row r="40" spans="1:17" s="8" customFormat="1" ht="25.5" customHeight="1">
      <c r="A40" s="246" t="s">
        <v>94</v>
      </c>
      <c r="B40" s="246"/>
      <c r="C40" s="246"/>
      <c r="D40" s="60">
        <v>44368</v>
      </c>
      <c r="E40" s="47" t="s">
        <v>184</v>
      </c>
      <c r="F40" s="60">
        <v>24473</v>
      </c>
      <c r="G40" s="47" t="s">
        <v>184</v>
      </c>
      <c r="H40" s="60">
        <v>19895</v>
      </c>
      <c r="I40" s="47" t="s">
        <v>184</v>
      </c>
      <c r="J40" s="47"/>
      <c r="K40" s="61">
        <f>SUM(K41:K47)</f>
        <v>100.00299302624884</v>
      </c>
      <c r="L40" s="47"/>
      <c r="M40" s="61">
        <f>SUM(M41:M47)</f>
        <v>100.00000000000001</v>
      </c>
      <c r="N40" s="27"/>
      <c r="O40" s="41">
        <f>SUM(O41:O47)</f>
        <v>100.00702543206408</v>
      </c>
      <c r="P40" s="27"/>
      <c r="Q40" s="27"/>
    </row>
    <row r="41" spans="1:17" s="45" customFormat="1">
      <c r="B41" s="253" t="s">
        <v>109</v>
      </c>
      <c r="C41" s="253"/>
      <c r="D41" s="96">
        <v>0</v>
      </c>
      <c r="E41" s="47"/>
      <c r="F41" s="96">
        <v>0</v>
      </c>
      <c r="G41" s="47"/>
      <c r="H41" s="96">
        <v>0</v>
      </c>
      <c r="I41" s="47"/>
      <c r="J41" s="47"/>
      <c r="K41" s="62">
        <f>D41/(D$40-D$48)*100</f>
        <v>0</v>
      </c>
      <c r="L41" s="96"/>
      <c r="M41" s="62">
        <f>F41/(F$40-F$48)*100</f>
        <v>0</v>
      </c>
      <c r="N41" s="96"/>
      <c r="O41" s="42">
        <f>H41/(H$40-H$48)*100</f>
        <v>0</v>
      </c>
      <c r="P41" s="47" t="s">
        <v>141</v>
      </c>
      <c r="Q41" s="47"/>
    </row>
    <row r="42" spans="1:17">
      <c r="A42" s="45"/>
      <c r="B42" s="253" t="s">
        <v>89</v>
      </c>
      <c r="C42" s="253"/>
      <c r="D42" s="64">
        <v>2453</v>
      </c>
      <c r="E42" s="47" t="s">
        <v>58</v>
      </c>
      <c r="F42" s="64">
        <v>1312</v>
      </c>
      <c r="G42" s="47" t="s">
        <v>58</v>
      </c>
      <c r="H42" s="64">
        <v>1141</v>
      </c>
      <c r="I42" s="47" t="s">
        <v>58</v>
      </c>
      <c r="J42" s="47"/>
      <c r="K42" s="62">
        <f t="shared" ref="K42:O47" si="4">D42/(D$40-D$48)*100</f>
        <v>7.3418933884050155</v>
      </c>
      <c r="L42" s="47"/>
      <c r="M42" s="62">
        <f t="shared" si="4"/>
        <v>6.8415289148459095</v>
      </c>
      <c r="N42" s="27"/>
      <c r="O42" s="42">
        <f t="shared" si="4"/>
        <v>8.0160179851060853</v>
      </c>
      <c r="P42" s="27" t="s">
        <v>141</v>
      </c>
      <c r="Q42" s="27"/>
    </row>
    <row r="43" spans="1:17">
      <c r="A43" s="45"/>
      <c r="B43" s="253" t="s">
        <v>104</v>
      </c>
      <c r="C43" s="253"/>
      <c r="D43" s="64">
        <v>4311</v>
      </c>
      <c r="E43" s="47" t="s">
        <v>184</v>
      </c>
      <c r="F43" s="64">
        <v>1485</v>
      </c>
      <c r="G43" s="47" t="s">
        <v>58</v>
      </c>
      <c r="H43" s="64">
        <v>2826</v>
      </c>
      <c r="I43" s="47" t="s">
        <v>58</v>
      </c>
      <c r="J43" s="47"/>
      <c r="K43" s="62">
        <f t="shared" si="4"/>
        <v>12.902936158750112</v>
      </c>
      <c r="L43" s="47"/>
      <c r="M43" s="62">
        <f t="shared" si="4"/>
        <v>7.7436512488919016</v>
      </c>
      <c r="N43" s="27"/>
      <c r="O43" s="42">
        <f t="shared" si="4"/>
        <v>19.853871013067305</v>
      </c>
      <c r="P43" s="27" t="s">
        <v>141</v>
      </c>
      <c r="Q43" s="27"/>
    </row>
    <row r="44" spans="1:17">
      <c r="A44" s="45"/>
      <c r="B44" s="253" t="s">
        <v>90</v>
      </c>
      <c r="C44" s="253"/>
      <c r="D44" s="64">
        <v>6804</v>
      </c>
      <c r="E44" s="47" t="s">
        <v>184</v>
      </c>
      <c r="F44" s="64">
        <v>4863</v>
      </c>
      <c r="G44" s="47" t="s">
        <v>58</v>
      </c>
      <c r="H44" s="64">
        <v>1941</v>
      </c>
      <c r="I44" s="47" t="s">
        <v>58</v>
      </c>
      <c r="J44" s="47"/>
      <c r="K44" s="62">
        <f t="shared" si="4"/>
        <v>20.364550597108735</v>
      </c>
      <c r="L44" s="47"/>
      <c r="M44" s="62">
        <f t="shared" si="4"/>
        <v>25.358502372633886</v>
      </c>
      <c r="N44" s="27"/>
      <c r="O44" s="42">
        <f t="shared" si="4"/>
        <v>13.636363636363635</v>
      </c>
      <c r="P44" s="27" t="s">
        <v>141</v>
      </c>
      <c r="Q44" s="27"/>
    </row>
    <row r="45" spans="1:17">
      <c r="A45" s="45"/>
      <c r="B45" s="253" t="s">
        <v>91</v>
      </c>
      <c r="C45" s="253"/>
      <c r="D45" s="64">
        <v>6821</v>
      </c>
      <c r="E45" s="47" t="s">
        <v>184</v>
      </c>
      <c r="F45" s="64">
        <v>4939</v>
      </c>
      <c r="G45" s="47" t="s">
        <v>184</v>
      </c>
      <c r="H45" s="64">
        <v>1882</v>
      </c>
      <c r="I45" s="47" t="s">
        <v>58</v>
      </c>
      <c r="J45" s="47"/>
      <c r="K45" s="62">
        <f t="shared" si="4"/>
        <v>20.41543204333902</v>
      </c>
      <c r="L45" s="47"/>
      <c r="M45" s="62">
        <f t="shared" si="4"/>
        <v>25.754810450018251</v>
      </c>
      <c r="N45" s="27"/>
      <c r="O45" s="42">
        <f t="shared" si="4"/>
        <v>13.221863144583393</v>
      </c>
      <c r="P45" s="27" t="s">
        <v>141</v>
      </c>
      <c r="Q45" s="27"/>
    </row>
    <row r="46" spans="1:17">
      <c r="A46" s="45"/>
      <c r="B46" s="253" t="s">
        <v>92</v>
      </c>
      <c r="C46" s="253"/>
      <c r="D46" s="64">
        <v>2690</v>
      </c>
      <c r="E46" s="47" t="s">
        <v>58</v>
      </c>
      <c r="F46" s="64">
        <v>1889</v>
      </c>
      <c r="G46" s="47" t="s">
        <v>58</v>
      </c>
      <c r="H46" s="64">
        <v>801</v>
      </c>
      <c r="I46" s="47" t="s">
        <v>58</v>
      </c>
      <c r="J46" s="47"/>
      <c r="K46" s="62">
        <f t="shared" si="4"/>
        <v>8.0512406093801445</v>
      </c>
      <c r="L46" s="47"/>
      <c r="M46" s="62">
        <f t="shared" si="4"/>
        <v>9.8503415549877467</v>
      </c>
      <c r="N46" s="27"/>
      <c r="O46" s="42">
        <f t="shared" si="4"/>
        <v>5.6273710833216244</v>
      </c>
      <c r="P46" s="27" t="s">
        <v>141</v>
      </c>
      <c r="Q46" s="27"/>
    </row>
    <row r="47" spans="1:17">
      <c r="A47" s="45"/>
      <c r="B47" s="253" t="s">
        <v>93</v>
      </c>
      <c r="C47" s="253"/>
      <c r="D47" s="64">
        <v>10333</v>
      </c>
      <c r="E47" s="47" t="s">
        <v>184</v>
      </c>
      <c r="F47" s="64">
        <v>4689</v>
      </c>
      <c r="G47" s="47" t="s">
        <v>184</v>
      </c>
      <c r="H47" s="64">
        <v>5644</v>
      </c>
      <c r="I47" s="47" t="s">
        <v>58</v>
      </c>
      <c r="J47" s="47"/>
      <c r="K47" s="62">
        <f t="shared" si="4"/>
        <v>30.92694022926581</v>
      </c>
      <c r="L47" s="47"/>
      <c r="M47" s="62">
        <f t="shared" si="4"/>
        <v>24.45116545862231</v>
      </c>
      <c r="N47" s="27"/>
      <c r="O47" s="42">
        <f t="shared" si="4"/>
        <v>39.651538569622033</v>
      </c>
      <c r="P47" s="27" t="s">
        <v>141</v>
      </c>
      <c r="Q47" s="27"/>
    </row>
    <row r="48" spans="1:17">
      <c r="A48" s="45"/>
      <c r="B48" s="253" t="s">
        <v>29</v>
      </c>
      <c r="C48" s="253"/>
      <c r="D48" s="64">
        <v>10957</v>
      </c>
      <c r="E48" s="47" t="s">
        <v>184</v>
      </c>
      <c r="F48" s="64">
        <v>5296</v>
      </c>
      <c r="G48" s="47" t="s">
        <v>58</v>
      </c>
      <c r="H48" s="64">
        <v>5661</v>
      </c>
      <c r="I48" s="47" t="s">
        <v>184</v>
      </c>
      <c r="J48" s="47"/>
      <c r="K48" s="110" t="s">
        <v>144</v>
      </c>
      <c r="L48" s="47"/>
      <c r="M48" s="110" t="s">
        <v>144</v>
      </c>
      <c r="N48" s="27"/>
      <c r="O48" s="98" t="s">
        <v>144</v>
      </c>
      <c r="P48" s="44"/>
      <c r="Q48" s="27"/>
    </row>
    <row r="49" spans="1:17">
      <c r="A49" s="45"/>
      <c r="B49" s="45"/>
      <c r="C49" s="45"/>
      <c r="E49" s="47"/>
      <c r="G49" s="47"/>
      <c r="I49" s="47"/>
      <c r="J49" s="47"/>
      <c r="K49" s="90"/>
      <c r="L49" s="47"/>
      <c r="M49" s="64"/>
      <c r="N49" s="27"/>
      <c r="O49" s="44"/>
      <c r="P49" s="27" t="s">
        <v>141</v>
      </c>
      <c r="Q49" s="27"/>
    </row>
    <row r="50" spans="1:17" s="8" customFormat="1">
      <c r="A50" s="173" t="s">
        <v>96</v>
      </c>
      <c r="B50" s="173"/>
      <c r="C50" s="116"/>
      <c r="D50" s="60">
        <v>44368</v>
      </c>
      <c r="E50" s="47" t="s">
        <v>184</v>
      </c>
      <c r="F50" s="60">
        <v>24473</v>
      </c>
      <c r="G50" s="47" t="s">
        <v>184</v>
      </c>
      <c r="H50" s="60">
        <v>19895</v>
      </c>
      <c r="I50" s="47" t="s">
        <v>184</v>
      </c>
      <c r="J50" s="47"/>
      <c r="K50" s="61">
        <f>SUM(K51:K52)</f>
        <v>100</v>
      </c>
      <c r="L50" s="47"/>
      <c r="M50" s="61">
        <f>SUM(M51:M52)</f>
        <v>100</v>
      </c>
      <c r="N50" s="27"/>
      <c r="O50" s="41">
        <f>SUM(O51:O52)</f>
        <v>100</v>
      </c>
      <c r="P50" s="27" t="s">
        <v>141</v>
      </c>
      <c r="Q50" s="27"/>
    </row>
    <row r="51" spans="1:17">
      <c r="A51" s="45"/>
      <c r="B51" s="45" t="s">
        <v>86</v>
      </c>
      <c r="C51" s="45"/>
      <c r="D51" s="64">
        <v>25467</v>
      </c>
      <c r="E51" s="47" t="s">
        <v>184</v>
      </c>
      <c r="F51" s="64">
        <v>18467</v>
      </c>
      <c r="G51" s="47" t="s">
        <v>184</v>
      </c>
      <c r="H51" s="64">
        <v>7000</v>
      </c>
      <c r="I51" s="47" t="s">
        <v>184</v>
      </c>
      <c r="J51" s="47"/>
      <c r="K51" s="62">
        <f>D51/(D50-D53)*100</f>
        <v>57.643730194658218</v>
      </c>
      <c r="L51" s="47"/>
      <c r="M51" s="62">
        <f>F51/(F50-F53)*100</f>
        <v>75.86476049626161</v>
      </c>
      <c r="N51" s="27"/>
      <c r="O51" s="62">
        <f>H51/(H50-H53)*100</f>
        <v>35.285815102328868</v>
      </c>
      <c r="P51" s="27" t="s">
        <v>141</v>
      </c>
      <c r="Q51" s="27"/>
    </row>
    <row r="52" spans="1:17">
      <c r="A52" s="45"/>
      <c r="B52" s="45" t="s">
        <v>87</v>
      </c>
      <c r="C52" s="45"/>
      <c r="D52" s="64">
        <v>18713</v>
      </c>
      <c r="E52" s="47" t="s">
        <v>184</v>
      </c>
      <c r="F52" s="64">
        <v>5875</v>
      </c>
      <c r="G52" s="47" t="s">
        <v>184</v>
      </c>
      <c r="H52" s="64">
        <v>12838</v>
      </c>
      <c r="I52" s="47" t="s">
        <v>184</v>
      </c>
      <c r="J52" s="47"/>
      <c r="K52" s="62">
        <f>D52/(D50-D53)*100</f>
        <v>42.356269805341782</v>
      </c>
      <c r="L52" s="47"/>
      <c r="M52" s="62">
        <f>F52/(F50-F53)*100</f>
        <v>24.135239503738397</v>
      </c>
      <c r="N52" s="27"/>
      <c r="O52" s="62">
        <f>H52/(H50-H53)*100</f>
        <v>64.714184897671132</v>
      </c>
      <c r="P52" s="27" t="s">
        <v>141</v>
      </c>
      <c r="Q52" s="27"/>
    </row>
    <row r="53" spans="1:17" ht="13.5" thickBot="1">
      <c r="A53" s="65"/>
      <c r="B53" s="255" t="s">
        <v>29</v>
      </c>
      <c r="C53" s="255"/>
      <c r="D53" s="97">
        <v>188</v>
      </c>
      <c r="E53" s="97" t="s">
        <v>58</v>
      </c>
      <c r="F53" s="97">
        <v>131</v>
      </c>
      <c r="G53" s="97" t="s">
        <v>58</v>
      </c>
      <c r="H53" s="97">
        <v>57</v>
      </c>
      <c r="I53" s="97" t="s">
        <v>58</v>
      </c>
      <c r="J53" s="97"/>
      <c r="K53" s="181" t="s">
        <v>144</v>
      </c>
      <c r="L53" s="65"/>
      <c r="M53" s="181" t="s">
        <v>144</v>
      </c>
      <c r="N53" s="2"/>
      <c r="O53" s="181" t="s">
        <v>144</v>
      </c>
      <c r="P53" s="2"/>
      <c r="Q53" s="7"/>
    </row>
    <row r="54" spans="1:17" s="9" customFormat="1" ht="6" customHeight="1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</row>
    <row r="55" spans="1:17" s="9" customFormat="1" ht="11.25">
      <c r="A55" s="178" t="s">
        <v>40</v>
      </c>
      <c r="B55" s="68">
        <v>1</v>
      </c>
      <c r="C55" s="214" t="s">
        <v>158</v>
      </c>
      <c r="D55" s="214"/>
      <c r="E55" s="214"/>
      <c r="F55" s="214"/>
      <c r="G55" s="214"/>
      <c r="H55" s="214"/>
      <c r="I55" s="214"/>
      <c r="J55" s="184"/>
      <c r="K55" s="184"/>
      <c r="L55" s="172"/>
      <c r="M55" s="172"/>
      <c r="N55" s="31"/>
      <c r="O55" s="31"/>
      <c r="P55" s="31"/>
      <c r="Q55" s="31"/>
    </row>
    <row r="56" spans="1:17" s="9" customFormat="1" ht="11.25">
      <c r="A56" s="178"/>
      <c r="B56" s="179">
        <v>2</v>
      </c>
      <c r="C56" s="214" t="s">
        <v>56</v>
      </c>
      <c r="D56" s="214"/>
      <c r="E56" s="214"/>
      <c r="F56" s="214"/>
      <c r="G56" s="214"/>
      <c r="H56" s="214"/>
      <c r="I56" s="214"/>
      <c r="J56" s="184"/>
      <c r="K56" s="184"/>
      <c r="L56" s="172"/>
      <c r="M56" s="172"/>
      <c r="N56" s="31"/>
      <c r="O56" s="31"/>
      <c r="P56" s="31"/>
      <c r="Q56" s="31"/>
    </row>
    <row r="57" spans="1:17" s="9" customFormat="1" ht="11.25">
      <c r="A57" s="178"/>
      <c r="B57" s="179">
        <v>3</v>
      </c>
      <c r="C57" s="214" t="s">
        <v>107</v>
      </c>
      <c r="D57" s="214"/>
      <c r="E57" s="214"/>
      <c r="F57" s="214"/>
      <c r="G57" s="214"/>
      <c r="H57" s="214"/>
      <c r="I57" s="214"/>
      <c r="J57" s="184"/>
      <c r="K57" s="184"/>
      <c r="L57" s="172"/>
      <c r="M57" s="172"/>
      <c r="N57" s="31"/>
      <c r="O57" s="31"/>
      <c r="P57" s="31"/>
      <c r="Q57" s="31"/>
    </row>
    <row r="58" spans="1:17" s="9" customFormat="1" ht="11.25">
      <c r="A58" s="66"/>
      <c r="B58" s="70">
        <v>0</v>
      </c>
      <c r="C58" s="214" t="s">
        <v>35</v>
      </c>
      <c r="D58" s="214"/>
      <c r="E58" s="214"/>
      <c r="F58" s="214"/>
      <c r="G58" s="214"/>
      <c r="H58" s="214"/>
      <c r="I58" s="214"/>
      <c r="J58" s="184"/>
      <c r="K58" s="184"/>
      <c r="L58" s="172"/>
      <c r="M58" s="172"/>
      <c r="N58" s="31"/>
      <c r="O58" s="31"/>
      <c r="P58" s="31"/>
      <c r="Q58" s="31"/>
    </row>
    <row r="59" spans="1:17" s="9" customFormat="1" ht="11.25">
      <c r="A59" s="66"/>
      <c r="B59" s="71" t="s">
        <v>58</v>
      </c>
      <c r="C59" s="214" t="s">
        <v>128</v>
      </c>
      <c r="D59" s="214"/>
      <c r="E59" s="214"/>
      <c r="F59" s="214"/>
      <c r="G59" s="214"/>
      <c r="H59" s="214"/>
      <c r="I59" s="214"/>
      <c r="J59" s="184"/>
      <c r="K59" s="184"/>
      <c r="L59" s="172"/>
      <c r="M59" s="172"/>
      <c r="N59" s="31"/>
      <c r="O59" s="31"/>
      <c r="P59" s="31"/>
      <c r="Q59" s="31"/>
    </row>
    <row r="60" spans="1:17">
      <c r="A60" s="45"/>
      <c r="B60" s="71" t="s">
        <v>144</v>
      </c>
      <c r="C60" s="172" t="s">
        <v>145</v>
      </c>
      <c r="L60" s="45"/>
      <c r="M60" s="45"/>
    </row>
    <row r="61" spans="1:17">
      <c r="A61" s="45"/>
      <c r="B61" s="45"/>
      <c r="C61" s="45"/>
      <c r="L61" s="45"/>
      <c r="M61" s="45"/>
    </row>
    <row r="62" spans="1:17" ht="13.5" customHeight="1">
      <c r="A62" s="45"/>
      <c r="B62" s="45"/>
      <c r="C62" s="45"/>
      <c r="L62" s="45"/>
      <c r="M62" s="45"/>
    </row>
    <row r="63" spans="1:17">
      <c r="A63" s="45"/>
      <c r="B63" s="45"/>
      <c r="C63" s="45"/>
      <c r="L63" s="45"/>
      <c r="M63" s="45"/>
    </row>
    <row r="64" spans="1:17">
      <c r="A64" s="45"/>
      <c r="B64" s="45"/>
      <c r="C64" s="45"/>
      <c r="L64" s="45"/>
      <c r="M64" s="45"/>
    </row>
    <row r="65" spans="1:13">
      <c r="A65" s="45"/>
      <c r="B65" s="45"/>
      <c r="C65" s="45"/>
      <c r="L65" s="45"/>
      <c r="M65" s="45"/>
    </row>
    <row r="66" spans="1:13">
      <c r="A66" s="45"/>
      <c r="B66" s="45"/>
      <c r="C66" s="45"/>
      <c r="L66" s="45"/>
      <c r="M66" s="45"/>
    </row>
    <row r="67" spans="1:13">
      <c r="A67" s="45"/>
      <c r="B67" s="45"/>
      <c r="C67" s="45"/>
      <c r="L67" s="45"/>
      <c r="M67" s="45"/>
    </row>
    <row r="68" spans="1:13">
      <c r="A68" s="45"/>
      <c r="B68" s="45"/>
      <c r="C68" s="45"/>
      <c r="L68" s="45"/>
      <c r="M68" s="45"/>
    </row>
    <row r="69" spans="1:13">
      <c r="A69" s="45"/>
      <c r="B69" s="45"/>
      <c r="C69" s="45"/>
      <c r="L69" s="45"/>
      <c r="M69" s="45"/>
    </row>
    <row r="70" spans="1:13">
      <c r="A70" s="45"/>
      <c r="B70" s="45"/>
      <c r="C70" s="45"/>
      <c r="L70" s="45"/>
      <c r="M70" s="45"/>
    </row>
    <row r="71" spans="1:13" ht="13.5" customHeight="1">
      <c r="A71" s="45"/>
      <c r="B71" s="45"/>
      <c r="C71" s="45"/>
      <c r="L71" s="45"/>
      <c r="M71" s="45"/>
    </row>
    <row r="72" spans="1:13">
      <c r="A72" s="45"/>
      <c r="B72" s="45"/>
      <c r="C72" s="45"/>
      <c r="L72" s="45"/>
      <c r="M72" s="45"/>
    </row>
    <row r="73" spans="1:13">
      <c r="A73" s="45"/>
      <c r="B73" s="45"/>
      <c r="C73" s="45"/>
      <c r="L73" s="45"/>
      <c r="M73" s="45"/>
    </row>
    <row r="74" spans="1:13">
      <c r="A74" s="45"/>
      <c r="B74" s="45"/>
      <c r="C74" s="45"/>
      <c r="L74" s="45"/>
      <c r="M74" s="45"/>
    </row>
    <row r="75" spans="1:13">
      <c r="A75" s="45"/>
      <c r="B75" s="45"/>
      <c r="C75" s="45"/>
      <c r="L75" s="45"/>
      <c r="M75" s="45"/>
    </row>
    <row r="76" spans="1:13">
      <c r="A76" s="45"/>
      <c r="B76" s="45"/>
      <c r="C76" s="45"/>
      <c r="L76" s="45"/>
      <c r="M76" s="45"/>
    </row>
    <row r="77" spans="1:13">
      <c r="A77" s="45"/>
      <c r="B77" s="45"/>
      <c r="C77" s="45"/>
      <c r="L77" s="45"/>
      <c r="M77" s="45"/>
    </row>
    <row r="78" spans="1:13">
      <c r="A78" s="45"/>
      <c r="B78" s="45"/>
      <c r="C78" s="45"/>
      <c r="L78" s="45"/>
      <c r="M78" s="45"/>
    </row>
    <row r="79" spans="1:13">
      <c r="A79" s="45"/>
      <c r="B79" s="45"/>
      <c r="C79" s="45"/>
      <c r="L79" s="45"/>
      <c r="M79" s="45"/>
    </row>
    <row r="80" spans="1:13" ht="13.5" customHeight="1">
      <c r="A80" s="45"/>
      <c r="B80" s="45"/>
      <c r="C80" s="45"/>
      <c r="L80" s="45"/>
      <c r="M80" s="45"/>
    </row>
    <row r="81" spans="1:13">
      <c r="A81" s="45"/>
      <c r="B81" s="45"/>
      <c r="C81" s="45"/>
      <c r="L81" s="45"/>
      <c r="M81" s="45"/>
    </row>
    <row r="82" spans="1:13">
      <c r="A82" s="45"/>
      <c r="B82" s="45"/>
      <c r="C82" s="45"/>
      <c r="L82" s="45"/>
      <c r="M82" s="45"/>
    </row>
    <row r="83" spans="1:13">
      <c r="A83" s="45"/>
      <c r="B83" s="45"/>
      <c r="C83" s="45"/>
      <c r="L83" s="45"/>
      <c r="M83" s="45"/>
    </row>
    <row r="84" spans="1:13">
      <c r="A84" s="45"/>
      <c r="B84" s="45"/>
      <c r="C84" s="45"/>
      <c r="L84" s="45"/>
      <c r="M84" s="45"/>
    </row>
    <row r="85" spans="1:13">
      <c r="A85" s="45"/>
      <c r="B85" s="45"/>
      <c r="C85" s="45"/>
      <c r="L85" s="45"/>
      <c r="M85" s="45"/>
    </row>
    <row r="86" spans="1:13">
      <c r="A86" s="45"/>
      <c r="B86" s="45"/>
      <c r="C86" s="45"/>
      <c r="L86" s="45"/>
      <c r="M86" s="45"/>
    </row>
    <row r="87" spans="1:13" ht="13.5" customHeight="1">
      <c r="A87" s="45"/>
      <c r="B87" s="45"/>
      <c r="C87" s="45"/>
      <c r="L87" s="45"/>
      <c r="M87" s="45"/>
    </row>
    <row r="88" spans="1:13">
      <c r="A88" s="45"/>
      <c r="B88" s="45"/>
      <c r="C88" s="45"/>
      <c r="L88" s="45"/>
      <c r="M88" s="45"/>
    </row>
    <row r="89" spans="1:13">
      <c r="A89" s="45"/>
      <c r="B89" s="45"/>
      <c r="C89" s="45"/>
      <c r="L89" s="45"/>
      <c r="M89" s="45"/>
    </row>
    <row r="90" spans="1:13">
      <c r="A90" s="45"/>
      <c r="B90" s="45"/>
      <c r="C90" s="45"/>
      <c r="L90" s="45"/>
      <c r="M90" s="45"/>
    </row>
    <row r="91" spans="1:13">
      <c r="A91" s="45"/>
      <c r="B91" s="45"/>
      <c r="C91" s="45"/>
      <c r="L91" s="45"/>
      <c r="M91" s="45"/>
    </row>
    <row r="92" spans="1:13">
      <c r="A92" s="45"/>
      <c r="B92" s="45"/>
      <c r="C92" s="45"/>
      <c r="L92" s="45"/>
      <c r="M92" s="45"/>
    </row>
    <row r="93" spans="1:13">
      <c r="A93" s="45"/>
      <c r="B93" s="45"/>
      <c r="C93" s="45"/>
      <c r="L93" s="45"/>
      <c r="M93" s="45"/>
    </row>
    <row r="97" ht="13.5" customHeight="1"/>
    <row r="105" ht="12.75" customHeight="1"/>
    <row r="107" ht="12.75" customHeight="1"/>
    <row r="109" ht="12.75" customHeight="1"/>
    <row r="111" ht="12.75" customHeight="1"/>
    <row r="114" ht="13.5" customHeight="1"/>
  </sheetData>
  <mergeCells count="50">
    <mergeCell ref="B53:C53"/>
    <mergeCell ref="B37:C37"/>
    <mergeCell ref="B41:C41"/>
    <mergeCell ref="M9:P9"/>
    <mergeCell ref="K6:P6"/>
    <mergeCell ref="D6:I6"/>
    <mergeCell ref="F9:I9"/>
    <mergeCell ref="B20:C20"/>
    <mergeCell ref="A24:C24"/>
    <mergeCell ref="B21:C21"/>
    <mergeCell ref="B28:C28"/>
    <mergeCell ref="B29:C29"/>
    <mergeCell ref="B48:C48"/>
    <mergeCell ref="B47:C47"/>
    <mergeCell ref="B45:C45"/>
    <mergeCell ref="B46:C46"/>
    <mergeCell ref="A1:P1"/>
    <mergeCell ref="K9:L12"/>
    <mergeCell ref="M12:N12"/>
    <mergeCell ref="O12:P12"/>
    <mergeCell ref="A3:P3"/>
    <mergeCell ref="A2:P2"/>
    <mergeCell ref="F12:G12"/>
    <mergeCell ref="H12:I12"/>
    <mergeCell ref="A9:C12"/>
    <mergeCell ref="D9:E12"/>
    <mergeCell ref="C57:I57"/>
    <mergeCell ref="C58:I58"/>
    <mergeCell ref="C59:I59"/>
    <mergeCell ref="C56:I56"/>
    <mergeCell ref="C55:I55"/>
    <mergeCell ref="B16:C16"/>
    <mergeCell ref="B17:C17"/>
    <mergeCell ref="B31:C31"/>
    <mergeCell ref="B22:C22"/>
    <mergeCell ref="B26:C26"/>
    <mergeCell ref="B18:C18"/>
    <mergeCell ref="B19:C19"/>
    <mergeCell ref="B30:C30"/>
    <mergeCell ref="B27:C27"/>
    <mergeCell ref="B25:C25"/>
    <mergeCell ref="B34:C34"/>
    <mergeCell ref="A33:C33"/>
    <mergeCell ref="B43:C43"/>
    <mergeCell ref="B44:C44"/>
    <mergeCell ref="B42:C42"/>
    <mergeCell ref="A40:C40"/>
    <mergeCell ref="B35:C35"/>
    <mergeCell ref="B36:C36"/>
    <mergeCell ref="B38:C38"/>
  </mergeCells>
  <phoneticPr fontId="0" type="noConversion"/>
  <hyperlinks>
    <hyperlink ref="R1" location="Índice!A1" display="Ir a Índice" xr:uid="{00000000-0004-0000-0C00-000000000000}"/>
  </hyperlinks>
  <printOptions horizontalCentered="1"/>
  <pageMargins left="0.78740157480314965" right="0.78740157480314965" top="1.3474015748031496" bottom="0.78740157480314965" header="0.39370078740157483" footer="0.39370078740157483"/>
  <pageSetup paperSize="9" scale="48" orientation="portrait" r:id="rId1"/>
  <headerFooter alignWithMargins="0"/>
  <colBreaks count="1" manualBreakCount="1">
    <brk id="16" max="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Índice</vt:lpstr>
      <vt:lpstr>EU6.2.3.1_Tot</vt:lpstr>
      <vt:lpstr>EU6.2.3.2_Tot</vt:lpstr>
      <vt:lpstr>EU6.2.3.3_Tot</vt:lpstr>
      <vt:lpstr>EU6.2.3.4_Tot</vt:lpstr>
      <vt:lpstr>EU6.2.3.5_Tot</vt:lpstr>
      <vt:lpstr>EU6.2.3.6_Tot</vt:lpstr>
      <vt:lpstr>EU6.2.3.7_Tot</vt:lpstr>
      <vt:lpstr>EU6.2.3.8_Tot</vt:lpstr>
      <vt:lpstr>EU6.2.3.9_Tot</vt:lpstr>
      <vt:lpstr>EU6.2.3.10_Tot</vt:lpstr>
      <vt:lpstr>EU6.2.3.11_OcupEU</vt:lpstr>
      <vt:lpstr>EU6.2.3.12_OcupEU</vt:lpstr>
      <vt:lpstr>EU6.2.3.1_Tot!Print_Area</vt:lpstr>
      <vt:lpstr>EU6.2.3.10_Tot!Print_Area</vt:lpstr>
      <vt:lpstr>EU6.2.3.11_OcupEU!Print_Area</vt:lpstr>
      <vt:lpstr>EU6.2.3.12_OcupEU!Print_Area</vt:lpstr>
      <vt:lpstr>EU6.2.3.2_Tot!Print_Area</vt:lpstr>
      <vt:lpstr>EU6.2.3.3_Tot!Print_Area</vt:lpstr>
      <vt:lpstr>EU6.2.3.4_Tot!Print_Area</vt:lpstr>
      <vt:lpstr>EU6.2.3.5_Tot!Print_Area</vt:lpstr>
      <vt:lpstr>EU6.2.3.6_Tot!Print_Area</vt:lpstr>
      <vt:lpstr>EU6.2.3.7_Tot!Print_Area</vt:lpstr>
      <vt:lpstr>EU6.2.3.8_Tot!Print_Area</vt:lpstr>
      <vt:lpstr>EU6.2.3.9_Tot!Print_Area</vt:lpstr>
      <vt:lpstr>EU6.2.3.5_Tot!Print_Titles</vt:lpstr>
    </vt:vector>
  </TitlesOfParts>
  <Company>Consejo Nacional de Poblacion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de Migracion Internacional</dc:creator>
  <cp:lastModifiedBy>CARLOS</cp:lastModifiedBy>
  <cp:lastPrinted>2012-12-20T03:58:45Z</cp:lastPrinted>
  <dcterms:created xsi:type="dcterms:W3CDTF">2005-08-10T19:36:04Z</dcterms:created>
  <dcterms:modified xsi:type="dcterms:W3CDTF">2019-03-06T23:35:19Z</dcterms:modified>
</cp:coreProperties>
</file>